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codeName="ThisWorkbook"/>
  <bookViews>
    <workbookView xWindow="-15" yWindow="585" windowWidth="8655" windowHeight="9105" tabRatio="783" activeTab="1"/>
  </bookViews>
  <sheets>
    <sheet name="Εκδόσεις" sheetId="1" r:id="rId1"/>
    <sheet name="Ανάλυση Τιμών Μοντέλων" sheetId="46" r:id="rId2"/>
  </sheets>
  <definedNames>
    <definedName name="___INDEX_SHEET___ASAP_Utilities">#REF!</definedName>
    <definedName name="_xlnm.Print_Area" localSheetId="1">'Ανάλυση Τιμών Μοντέλων'!$A$1:$L$10</definedName>
    <definedName name="_xlnm.Print_Area" localSheetId="0">Εκδόσεις!$A$1:$E$11</definedName>
  </definedNames>
  <calcPr calcId="124519"/>
  <fileRecoveryPr autoRecover="0"/>
</workbook>
</file>

<file path=xl/calcChain.xml><?xml version="1.0" encoding="utf-8"?>
<calcChain xmlns="http://schemas.openxmlformats.org/spreadsheetml/2006/main">
  <c r="E6" i="46"/>
  <c r="E8"/>
  <c r="E5"/>
  <c r="K5" l="1"/>
  <c r="K6"/>
  <c r="K7"/>
  <c r="K8"/>
  <c r="C8"/>
  <c r="C7"/>
  <c r="C6"/>
  <c r="C5"/>
  <c r="A6"/>
  <c r="A5"/>
  <c r="H6"/>
  <c r="L6"/>
  <c r="I6"/>
  <c r="H5"/>
  <c r="F5" s="1"/>
  <c r="E4" i="1" s="1"/>
  <c r="I5" i="46"/>
  <c r="F6" l="1"/>
  <c r="E5" i="1" s="1"/>
  <c r="L5" i="46"/>
  <c r="A8" l="1"/>
  <c r="A7"/>
  <c r="I8"/>
  <c r="E7"/>
  <c r="L7" l="1"/>
  <c r="H7"/>
  <c r="F7" s="1"/>
  <c r="E7" i="1" s="1"/>
  <c r="L8" i="46"/>
  <c r="I7"/>
  <c r="H8"/>
  <c r="F8" s="1"/>
  <c r="E8" i="1" s="1"/>
</calcChain>
</file>

<file path=xl/sharedStrings.xml><?xml version="1.0" encoding="utf-8"?>
<sst xmlns="http://schemas.openxmlformats.org/spreadsheetml/2006/main" count="35" uniqueCount="31">
  <si>
    <t>-</t>
  </si>
  <si>
    <t>Diesel</t>
  </si>
  <si>
    <t>Κωδικός</t>
  </si>
  <si>
    <t>Καύσιμο</t>
  </si>
  <si>
    <t>MT6</t>
  </si>
  <si>
    <t>Τέλος ταξινόμησης</t>
  </si>
  <si>
    <t xml:space="preserve">     Μοντέλο - Περιγραφή</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</si>
  <si>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</si>
  <si>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</si>
  <si>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</si>
  <si>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t>ΦΠΑ</t>
  </si>
  <si>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</si>
  <si>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Ειδικές Κατηγορίες</t>
  </si>
  <si>
    <t>Κυβισμός (κ.ε.)</t>
  </si>
  <si>
    <t>Πολύτεκνοι</t>
  </si>
  <si>
    <t>Ανάπηροι</t>
  </si>
  <si>
    <t>0PD69 i061</t>
  </si>
  <si>
    <t>Ανάλυση τιμών Opel Astra Sedan</t>
  </si>
  <si>
    <t>Εκδόσεις/Κινητήρες Opel Astra Sedan</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</si>
  <si>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</si>
  <si>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</si>
  <si>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</si>
  <si>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Dream</t>
  </si>
  <si>
    <t>Start &amp; Stop</t>
  </si>
  <si>
    <t>AT6</t>
  </si>
  <si>
    <t>Βενζίνη</t>
  </si>
  <si>
    <t>1.6lt CDTI, 136hp</t>
  </si>
  <si>
    <t>0PD69 GDF1</t>
  </si>
  <si>
    <t>0PD69 iFF1</t>
  </si>
  <si>
    <t>1.4lt Turbo, 140hp</t>
  </si>
  <si>
    <t>0PD69 GI61</t>
  </si>
</sst>
</file>

<file path=xl/styles.xml><?xml version="1.0" encoding="utf-8"?>
<styleSheet xmlns="http://schemas.openxmlformats.org/spreadsheetml/2006/main">
  <numFmts count="9">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70" formatCode="&quot;R$&quot;\ #,##0_);[Red]\(&quot;R$&quot;\ #,##0\)"/>
    <numFmt numFmtId="171" formatCode="&quot;R$&quot;\ #,##0.00_);[Red]\(&quot;R$&quot;\ #,##0.00\)"/>
    <numFmt numFmtId="172" formatCode="#,##0\ [$€-408]"/>
    <numFmt numFmtId="175" formatCode="#,##0.00\ [$€-408]"/>
  </numFmts>
  <fonts count="48">
    <font>
      <sz val="10"/>
      <name val="Verdana"/>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b/>
      <sz val="20"/>
      <color theme="1"/>
      <name val="Opel Sans Condensed"/>
      <family val="2"/>
      <charset val="161"/>
    </font>
    <font>
      <b/>
      <sz val="25"/>
      <color theme="1"/>
      <name val="Opel Sans Condensed"/>
      <family val="2"/>
    </font>
    <font>
      <sz val="13"/>
      <name val="Opel Sans Condensed"/>
      <family val="2"/>
      <charset val="161"/>
    </font>
    <font>
      <b/>
      <sz val="15"/>
      <color theme="1"/>
      <name val="Opel Sans Condensed"/>
      <family val="2"/>
      <charset val="161"/>
    </font>
    <font>
      <sz val="25"/>
      <color indexed="12"/>
      <name val="Opel Sans Condensed"/>
      <family val="2"/>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b/>
      <sz val="12"/>
      <name val="Opel Sans Condensed"/>
      <family val="2"/>
    </font>
    <font>
      <b/>
      <sz val="16"/>
      <color theme="1"/>
      <name val="Opel Sans Condensed"/>
      <family val="2"/>
      <charset val="161"/>
    </font>
    <font>
      <sz val="12"/>
      <color theme="1"/>
      <name val="Opel Sans Condensed"/>
      <family val="2"/>
      <charset val="161"/>
    </font>
    <font>
      <b/>
      <sz val="12"/>
      <name val="Opel Sans Condensed"/>
      <family val="2"/>
      <charset val="161"/>
    </font>
    <font>
      <sz val="12"/>
      <color theme="1"/>
      <name val="Opel Sans Condensed"/>
      <family val="2"/>
    </font>
    <font>
      <b/>
      <sz val="14"/>
      <name val="Opel Sans Condensed"/>
      <family val="2"/>
    </font>
    <font>
      <sz val="12"/>
      <color indexed="12"/>
      <name val="Opel Sans Condensed"/>
      <family val="2"/>
    </font>
    <font>
      <sz val="12"/>
      <color theme="2" tint="-0.499984740745262"/>
      <name val="Opel Sans Condensed"/>
      <family val="2"/>
    </font>
    <font>
      <b/>
      <sz val="14"/>
      <color rgb="FFFF0000"/>
      <name val="Opel Sans Condensed"/>
      <family val="2"/>
      <charset val="161"/>
    </font>
    <font>
      <b/>
      <sz val="14"/>
      <color rgb="FF0070C0"/>
      <name val="Opel Sans Condensed"/>
      <family val="2"/>
    </font>
    <font>
      <sz val="10"/>
      <color rgb="FF0070C0"/>
      <name val="Opel Sans Condensed"/>
      <family val="2"/>
    </font>
    <font>
      <sz val="20"/>
      <name val="Opel Sans Condensed"/>
      <family val="2"/>
    </font>
    <font>
      <sz val="10"/>
      <color theme="1"/>
      <name val="Opel Sans Condensed"/>
      <family val="2"/>
      <charset val="161"/>
    </font>
    <font>
      <u/>
      <sz val="10"/>
      <color theme="1"/>
      <name val="Opel Sans Condensed"/>
      <family val="2"/>
      <charset val="161"/>
    </font>
    <font>
      <sz val="12"/>
      <color rgb="FF0070C0"/>
      <name val="Opel Sans Condensed"/>
      <family val="2"/>
      <charset val="161"/>
    </font>
    <font>
      <sz val="20"/>
      <color indexed="9"/>
      <name val="Opel Sans Condensed"/>
      <family val="2"/>
    </font>
    <font>
      <sz val="20"/>
      <color theme="0"/>
      <name val="Opel Sans Condensed"/>
      <family val="2"/>
    </font>
    <font>
      <b/>
      <i/>
      <sz val="20"/>
      <color theme="1"/>
      <name val="Opel Sans Condensed"/>
      <family val="2"/>
      <charset val="161"/>
    </font>
    <font>
      <b/>
      <sz val="13"/>
      <color theme="1"/>
      <name val="Opel Sans Condensed"/>
      <family val="2"/>
    </font>
    <font>
      <b/>
      <sz val="13"/>
      <name val="Opel Sans Condensed"/>
      <family val="2"/>
      <charset val="161"/>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16">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indexed="9"/>
      </left>
      <right/>
      <top style="thin">
        <color indexed="9"/>
      </top>
      <bottom/>
      <diagonal/>
    </border>
    <border>
      <left style="thin">
        <color theme="0"/>
      </left>
      <right style="thin">
        <color theme="0"/>
      </right>
      <top style="thin">
        <color indexed="9"/>
      </top>
      <bottom/>
      <diagonal/>
    </border>
    <border>
      <left/>
      <right/>
      <top style="thin">
        <color indexed="9"/>
      </top>
      <bottom style="thin">
        <color theme="0"/>
      </bottom>
      <diagonal/>
    </border>
    <border>
      <left style="thin">
        <color theme="1" tint="0.499984740745262"/>
      </left>
      <right/>
      <top/>
      <bottom/>
      <diagonal/>
    </border>
    <border>
      <left style="medium">
        <color theme="0"/>
      </left>
      <right style="medium">
        <color theme="0"/>
      </right>
      <top style="medium">
        <color theme="0"/>
      </top>
      <bottom style="medium">
        <color theme="0"/>
      </bottom>
      <diagonal/>
    </border>
  </borders>
  <cellStyleXfs count="26">
    <xf numFmtId="0" fontId="0" fillId="0" borderId="0"/>
    <xf numFmtId="0" fontId="10" fillId="0" borderId="1"/>
    <xf numFmtId="166" fontId="12" fillId="0" borderId="0" applyFont="0" applyFill="0" applyBorder="0" applyAlignment="0" applyProtection="0"/>
    <xf numFmtId="167"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9" fillId="0" borderId="0"/>
    <xf numFmtId="0" fontId="4" fillId="0" borderId="0"/>
    <xf numFmtId="0" fontId="7" fillId="0" borderId="0"/>
    <xf numFmtId="0" fontId="7" fillId="0" borderId="0"/>
    <xf numFmtId="168" fontId="5" fillId="0" borderId="0" applyFill="0" applyBorder="0">
      <alignment horizontal="center" wrapText="1"/>
    </xf>
    <xf numFmtId="0" fontId="14" fillId="1" borderId="1" applyNumberFormat="0" applyAlignment="0" applyProtection="0"/>
    <xf numFmtId="170" fontId="7" fillId="0" borderId="0" applyFont="0" applyFill="0" applyBorder="0" applyAlignment="0" applyProtection="0"/>
    <xf numFmtId="171" fontId="7" fillId="0" borderId="0" applyFont="0" applyFill="0" applyBorder="0" applyAlignment="0" applyProtection="0"/>
    <xf numFmtId="0" fontId="7" fillId="0" borderId="0"/>
    <xf numFmtId="0" fontId="15" fillId="0" borderId="0"/>
    <xf numFmtId="0" fontId="15" fillId="0" borderId="0"/>
    <xf numFmtId="0" fontId="11" fillId="0" borderId="0"/>
    <xf numFmtId="0" fontId="8" fillId="0" borderId="0"/>
    <xf numFmtId="0" fontId="3" fillId="0" borderId="0"/>
    <xf numFmtId="0" fontId="4" fillId="0" borderId="0"/>
    <xf numFmtId="0" fontId="2" fillId="0" borderId="0"/>
    <xf numFmtId="0" fontId="16" fillId="0" borderId="0"/>
    <xf numFmtId="0" fontId="1" fillId="0" borderId="0"/>
  </cellStyleXfs>
  <cellXfs count="60">
    <xf numFmtId="0" fontId="0" fillId="0" borderId="0" xfId="0"/>
    <xf numFmtId="0" fontId="17" fillId="3" borderId="0" xfId="0" applyFont="1" applyFill="1"/>
    <xf numFmtId="0" fontId="19" fillId="3" borderId="6" xfId="0" applyFont="1" applyFill="1" applyBorder="1" applyAlignment="1">
      <alignment horizontal="left" vertical="center"/>
    </xf>
    <xf numFmtId="0" fontId="23" fillId="0" borderId="0" xfId="11" applyFont="1" applyAlignment="1">
      <alignment vertical="center"/>
    </xf>
    <xf numFmtId="0" fontId="23" fillId="3" borderId="2" xfId="11" applyFont="1" applyFill="1" applyBorder="1" applyAlignment="1">
      <alignment vertical="center"/>
    </xf>
    <xf numFmtId="0" fontId="25" fillId="3" borderId="2" xfId="11" applyFont="1" applyFill="1" applyBorder="1" applyAlignment="1">
      <alignment vertical="center"/>
    </xf>
    <xf numFmtId="0" fontId="24" fillId="3" borderId="2" xfId="11" applyFont="1" applyFill="1" applyBorder="1" applyAlignment="1">
      <alignment vertical="center"/>
    </xf>
    <xf numFmtId="0" fontId="20" fillId="5" borderId="0" xfId="9" applyFont="1" applyFill="1" applyBorder="1" applyAlignment="1">
      <alignment vertical="center" wrapText="1"/>
    </xf>
    <xf numFmtId="0" fontId="26" fillId="5" borderId="3" xfId="9" applyFont="1" applyFill="1" applyBorder="1" applyAlignment="1">
      <alignment vertical="center" wrapText="1"/>
    </xf>
    <xf numFmtId="0" fontId="34" fillId="0" borderId="0" xfId="11" applyFont="1" applyAlignment="1">
      <alignment vertical="center"/>
    </xf>
    <xf numFmtId="3" fontId="28" fillId="4" borderId="4" xfId="11" applyNumberFormat="1" applyFont="1" applyFill="1" applyBorder="1" applyAlignment="1">
      <alignment horizontal="left" vertical="center"/>
    </xf>
    <xf numFmtId="0" fontId="34" fillId="2" borderId="0" xfId="11" applyFont="1" applyFill="1" applyAlignment="1">
      <alignment vertical="center"/>
    </xf>
    <xf numFmtId="0" fontId="32" fillId="2" borderId="0" xfId="11" applyFont="1" applyFill="1" applyAlignment="1">
      <alignment vertical="center"/>
    </xf>
    <xf numFmtId="4" fontId="35" fillId="0" borderId="0" xfId="11" applyNumberFormat="1" applyFont="1" applyAlignment="1">
      <alignment vertical="center"/>
    </xf>
    <xf numFmtId="4" fontId="34" fillId="0" borderId="0" xfId="11" applyNumberFormat="1" applyFont="1" applyAlignment="1">
      <alignment vertical="center"/>
    </xf>
    <xf numFmtId="9" fontId="38" fillId="3" borderId="2" xfId="11" applyNumberFormat="1" applyFont="1" applyFill="1" applyBorder="1" applyAlignment="1">
      <alignment horizontal="center" vertical="center"/>
    </xf>
    <xf numFmtId="1" fontId="33" fillId="5" borderId="7" xfId="11" applyNumberFormat="1" applyFont="1" applyFill="1" applyBorder="1" applyAlignment="1">
      <alignment horizontal="center" vertical="center" wrapText="1"/>
    </xf>
    <xf numFmtId="175" fontId="18" fillId="4" borderId="2" xfId="11" applyNumberFormat="1" applyFont="1" applyFill="1" applyBorder="1" applyAlignment="1">
      <alignment horizontal="center" vertical="center" wrapText="1"/>
    </xf>
    <xf numFmtId="3" fontId="18" fillId="4" borderId="2" xfId="11" applyNumberFormat="1" applyFont="1" applyFill="1" applyBorder="1" applyAlignment="1">
      <alignment horizontal="center" vertical="center" wrapText="1"/>
    </xf>
    <xf numFmtId="0" fontId="31" fillId="4" borderId="2" xfId="21" applyFont="1" applyFill="1" applyBorder="1" applyAlignment="1">
      <alignment horizontal="center" vertical="center" wrapText="1"/>
    </xf>
    <xf numFmtId="3" fontId="31" fillId="4" borderId="5" xfId="11" applyNumberFormat="1" applyFont="1" applyFill="1" applyBorder="1" applyAlignment="1">
      <alignment horizontal="center" vertical="center"/>
    </xf>
    <xf numFmtId="0" fontId="23" fillId="5" borderId="4" xfId="11" applyFont="1" applyFill="1" applyBorder="1" applyAlignment="1">
      <alignment vertical="center"/>
    </xf>
    <xf numFmtId="0" fontId="32" fillId="3" borderId="0" xfId="11" applyFont="1" applyFill="1" applyAlignment="1">
      <alignment vertical="center"/>
    </xf>
    <xf numFmtId="0" fontId="18" fillId="3" borderId="0" xfId="0" applyFont="1" applyFill="1"/>
    <xf numFmtId="0" fontId="39" fillId="0" borderId="0" xfId="0" applyFont="1"/>
    <xf numFmtId="0" fontId="29" fillId="3" borderId="0" xfId="0" applyFont="1" applyFill="1" applyBorder="1" applyAlignment="1">
      <alignment horizontal="center" vertical="center" textRotation="90"/>
    </xf>
    <xf numFmtId="0" fontId="30" fillId="3" borderId="0" xfId="22" applyFont="1" applyFill="1" applyBorder="1" applyAlignment="1">
      <alignment horizontal="left" vertical="center" wrapText="1"/>
    </xf>
    <xf numFmtId="172" fontId="30" fillId="3" borderId="0" xfId="12" applyNumberFormat="1" applyFont="1" applyFill="1" applyBorder="1" applyAlignment="1">
      <alignment horizontal="center" vertical="center" wrapText="1"/>
    </xf>
    <xf numFmtId="172" fontId="25" fillId="3" borderId="2" xfId="11" applyNumberFormat="1" applyFont="1" applyFill="1" applyBorder="1" applyAlignment="1">
      <alignment vertical="center"/>
    </xf>
    <xf numFmtId="175" fontId="42" fillId="4" borderId="2" xfId="21" applyNumberFormat="1" applyFont="1" applyFill="1" applyBorder="1" applyAlignment="1">
      <alignment horizontal="center" vertical="center" wrapText="1"/>
    </xf>
    <xf numFmtId="0" fontId="43" fillId="0" borderId="15" xfId="0" applyFont="1" applyFill="1" applyBorder="1" applyAlignment="1">
      <alignment vertical="center" textRotation="90"/>
    </xf>
    <xf numFmtId="0" fontId="39" fillId="0" borderId="15" xfId="0" applyFont="1" applyBorder="1"/>
    <xf numFmtId="0" fontId="44" fillId="3" borderId="15" xfId="0" applyFont="1" applyFill="1" applyBorder="1"/>
    <xf numFmtId="0" fontId="22" fillId="5" borderId="15" xfId="0" applyFont="1" applyFill="1" applyBorder="1" applyAlignment="1">
      <alignment horizontal="center" vertical="center" wrapText="1"/>
    </xf>
    <xf numFmtId="172" fontId="46" fillId="4" borderId="15" xfId="12" applyNumberFormat="1" applyFont="1" applyFill="1" applyBorder="1" applyAlignment="1">
      <alignment horizontal="center" wrapText="1"/>
    </xf>
    <xf numFmtId="0" fontId="47" fillId="4" borderId="11" xfId="0" applyFont="1" applyFill="1" applyBorder="1" applyAlignment="1">
      <alignment horizontal="center" vertical="center" wrapText="1"/>
    </xf>
    <xf numFmtId="0" fontId="21" fillId="4" borderId="11" xfId="0" applyFont="1" applyFill="1" applyBorder="1" applyAlignment="1">
      <alignment horizontal="center" vertical="center" wrapText="1"/>
    </xf>
    <xf numFmtId="10" fontId="31" fillId="4" borderId="2" xfId="21" applyNumberFormat="1" applyFont="1" applyFill="1" applyBorder="1" applyAlignment="1">
      <alignment horizontal="center" vertical="center" wrapText="1"/>
    </xf>
    <xf numFmtId="172" fontId="18" fillId="4" borderId="2" xfId="21" applyNumberFormat="1" applyFont="1" applyFill="1" applyBorder="1" applyAlignment="1">
      <alignment horizontal="center" vertical="center" wrapText="1"/>
    </xf>
    <xf numFmtId="172" fontId="32" fillId="3" borderId="0" xfId="11" applyNumberFormat="1" applyFont="1" applyFill="1" applyAlignment="1">
      <alignment vertical="center"/>
    </xf>
    <xf numFmtId="172" fontId="46" fillId="4" borderId="15" xfId="12" applyNumberFormat="1" applyFont="1" applyFill="1" applyBorder="1" applyAlignment="1">
      <alignment horizontal="center" vertical="center" wrapText="1"/>
    </xf>
    <xf numFmtId="175" fontId="32" fillId="3" borderId="0" xfId="11" applyNumberFormat="1" applyFont="1" applyFill="1" applyAlignment="1">
      <alignment vertical="center"/>
    </xf>
    <xf numFmtId="0" fontId="27" fillId="5" borderId="0" xfId="0" applyFont="1" applyFill="1" applyBorder="1" applyAlignment="1">
      <alignment horizontal="left" vertical="center" wrapText="1"/>
    </xf>
    <xf numFmtId="0" fontId="40" fillId="0" borderId="0" xfId="21" applyFont="1" applyFill="1" applyBorder="1" applyAlignment="1">
      <alignment horizontal="left" vertical="center" wrapText="1"/>
    </xf>
    <xf numFmtId="0" fontId="40" fillId="3" borderId="0" xfId="21" applyFont="1" applyFill="1" applyBorder="1" applyAlignment="1">
      <alignment horizontal="left" vertical="center" wrapText="1"/>
    </xf>
    <xf numFmtId="0" fontId="18" fillId="3" borderId="0" xfId="0" applyFont="1" applyFill="1" applyAlignment="1">
      <alignment horizontal="left" vertical="top" wrapText="1"/>
    </xf>
    <xf numFmtId="0" fontId="21" fillId="4" borderId="15" xfId="0" applyFont="1" applyFill="1" applyBorder="1" applyAlignment="1">
      <alignment horizontal="left" vertical="center" wrapText="1"/>
    </xf>
    <xf numFmtId="0" fontId="45" fillId="5" borderId="15" xfId="0" applyFont="1" applyFill="1" applyBorder="1" applyAlignment="1">
      <alignment horizontal="center" vertical="center" textRotation="90"/>
    </xf>
    <xf numFmtId="0" fontId="40" fillId="0" borderId="14" xfId="21" applyFont="1" applyFill="1" applyBorder="1" applyAlignment="1">
      <alignment horizontal="left" vertical="center" wrapText="1"/>
    </xf>
    <xf numFmtId="4" fontId="37" fillId="5" borderId="12" xfId="11" applyNumberFormat="1" applyFont="1" applyFill="1" applyBorder="1" applyAlignment="1">
      <alignment horizontal="center" vertical="center" wrapText="1"/>
    </xf>
    <xf numFmtId="4" fontId="37" fillId="5" borderId="8" xfId="11" applyNumberFormat="1" applyFont="1" applyFill="1" applyBorder="1" applyAlignment="1">
      <alignment horizontal="center" vertical="center" wrapText="1"/>
    </xf>
    <xf numFmtId="1" fontId="33" fillId="5" borderId="9" xfId="11" applyNumberFormat="1" applyFont="1" applyFill="1" applyBorder="1" applyAlignment="1">
      <alignment horizontal="center" vertical="center" wrapText="1"/>
    </xf>
    <xf numFmtId="1" fontId="33" fillId="5" borderId="13" xfId="11" applyNumberFormat="1" applyFont="1" applyFill="1" applyBorder="1" applyAlignment="1">
      <alignment horizontal="center" vertical="center" wrapText="1"/>
    </xf>
    <xf numFmtId="1" fontId="33" fillId="5" borderId="10" xfId="11" applyNumberFormat="1" applyFont="1" applyFill="1" applyBorder="1" applyAlignment="1">
      <alignment horizontal="center" vertical="center" wrapText="1"/>
    </xf>
    <xf numFmtId="1" fontId="33" fillId="5" borderId="12" xfId="11" applyNumberFormat="1" applyFont="1" applyFill="1" applyBorder="1" applyAlignment="1">
      <alignment horizontal="left" vertical="center" wrapText="1"/>
    </xf>
    <xf numFmtId="1" fontId="33" fillId="5" borderId="8" xfId="11" applyNumberFormat="1" applyFont="1" applyFill="1" applyBorder="1" applyAlignment="1">
      <alignment horizontal="left" vertical="center" wrapText="1"/>
    </xf>
    <xf numFmtId="1" fontId="33" fillId="5" borderId="12" xfId="11" applyNumberFormat="1" applyFont="1" applyFill="1" applyBorder="1" applyAlignment="1">
      <alignment horizontal="center" vertical="center" wrapText="1"/>
    </xf>
    <xf numFmtId="1" fontId="33" fillId="5" borderId="8" xfId="11" applyNumberFormat="1" applyFont="1" applyFill="1" applyBorder="1" applyAlignment="1">
      <alignment horizontal="center" vertical="center" wrapText="1"/>
    </xf>
    <xf numFmtId="4" fontId="33" fillId="5" borderId="12" xfId="11" applyNumberFormat="1" applyFont="1" applyFill="1" applyBorder="1" applyAlignment="1">
      <alignment horizontal="center" vertical="center" wrapText="1"/>
    </xf>
    <xf numFmtId="4" fontId="33" fillId="5" borderId="8" xfId="11" applyNumberFormat="1" applyFont="1" applyFill="1" applyBorder="1" applyAlignment="1">
      <alignment horizontal="center" vertical="center" wrapText="1"/>
    </xf>
  </cellXfs>
  <cellStyles count="26">
    <cellStyle name="Following" xfId="1"/>
    <cellStyle name="Millares [0]_Person" xfId="2"/>
    <cellStyle name="Millares_Person" xfId="3"/>
    <cellStyle name="Moeda [0]_aola" xfId="4"/>
    <cellStyle name="Moeda_aola" xfId="5"/>
    <cellStyle name="Moneda [0]_Person" xfId="6"/>
    <cellStyle name="Moneda_Person" xfId="7"/>
    <cellStyle name="Normal 2" xfId="8"/>
    <cellStyle name="Normal 2 2" xfId="22"/>
    <cellStyle name="Normal 2 2 2" xfId="24"/>
    <cellStyle name="Normal 3" xfId="9"/>
    <cellStyle name="Normal 3 2" xfId="10"/>
    <cellStyle name="Normal 4" xfId="21"/>
    <cellStyle name="Normal 4 2" xfId="23"/>
    <cellStyle name="Normal 4_Εξοπλισμός" xfId="25"/>
    <cellStyle name="Normal_ASTRA_PRICES_03_08 NOT APPLICABLE" xfId="11"/>
    <cellStyle name="Preise inkl." xfId="12"/>
    <cellStyle name="Schraffur" xfId="13"/>
    <cellStyle name="Separador de milhares [0]_Person" xfId="14"/>
    <cellStyle name="Separador de milhares_Person" xfId="15"/>
    <cellStyle name="Standard 2" xfId="16"/>
    <cellStyle name="Standard 3" xfId="17"/>
    <cellStyle name="Standard 3 2" xfId="18"/>
    <cellStyle name="Standard_Abbrev.XLS" xfId="19"/>
    <cellStyle name="Κανονικό" xfId="0" builtinId="0"/>
    <cellStyle name="표준_C100 BM 동력성능 종합"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1304925</xdr:colOff>
      <xdr:row>0</xdr:row>
      <xdr:rowOff>9525</xdr:rowOff>
    </xdr:from>
    <xdr:to>
      <xdr:col>4</xdr:col>
      <xdr:colOff>1698649</xdr:colOff>
      <xdr:row>0</xdr:row>
      <xdr:rowOff>403716</xdr:rowOff>
    </xdr:to>
    <xdr:sp macro="" textlink="">
      <xdr:nvSpPr>
        <xdr:cNvPr id="2" name="Rectangle 1"/>
        <xdr:cNvSpPr>
          <a:spLocks noChangeAspect="1"/>
        </xdr:cNvSpPr>
      </xdr:nvSpPr>
      <xdr:spPr>
        <a:xfrm flipH="1">
          <a:off x="7191375" y="9525"/>
          <a:ext cx="393724" cy="39419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bg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581025</xdr:colOff>
      <xdr:row>0</xdr:row>
      <xdr:rowOff>28575</xdr:rowOff>
    </xdr:from>
    <xdr:to>
      <xdr:col>12</xdr:col>
      <xdr:colOff>0</xdr:colOff>
      <xdr:row>0</xdr:row>
      <xdr:rowOff>361950</xdr:rowOff>
    </xdr:to>
    <xdr:sp macro="" textlink="">
      <xdr:nvSpPr>
        <xdr:cNvPr id="3" name="Rectangle 2"/>
        <xdr:cNvSpPr>
          <a:spLocks noChangeAspect="1"/>
        </xdr:cNvSpPr>
      </xdr:nvSpPr>
      <xdr:spPr>
        <a:xfrm>
          <a:off x="16030575" y="28575"/>
          <a:ext cx="333375" cy="333375"/>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1">
              <a:solidFill>
                <a:schemeClr val="bg1"/>
              </a:solidFill>
              <a:latin typeface="Opel Sans Condensed" panose="020B0503030403020304" pitchFamily="34" charset="0"/>
            </a:rPr>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F34"/>
  <sheetViews>
    <sheetView zoomScaleSheetLayoutView="75" workbookViewId="0">
      <selection sqref="A1:E1"/>
    </sheetView>
  </sheetViews>
  <sheetFormatPr defaultColWidth="0" defaultRowHeight="12.75" zeroHeight="1"/>
  <cols>
    <col min="1" max="1" width="6.625" style="1" customWidth="1"/>
    <col min="2" max="2" width="34.25" style="1" customWidth="1"/>
    <col min="3" max="3" width="14.75" style="1" customWidth="1"/>
    <col min="4" max="4" width="21.625" style="1" customWidth="1"/>
    <col min="5" max="5" width="22.375" style="1" customWidth="1"/>
    <col min="6" max="6" width="0" style="1" hidden="1" customWidth="1"/>
    <col min="7" max="16384" width="5.75" style="1" hidden="1"/>
  </cols>
  <sheetData>
    <row r="1" spans="1:5" ht="34.5" customHeight="1">
      <c r="A1" s="42" t="s">
        <v>18</v>
      </c>
      <c r="B1" s="42"/>
      <c r="C1" s="42"/>
      <c r="D1" s="42"/>
      <c r="E1" s="42"/>
    </row>
    <row r="2" spans="1:5" ht="16.5" customHeight="1" thickBot="1">
      <c r="A2" s="2"/>
      <c r="B2" s="2"/>
      <c r="C2" s="2"/>
      <c r="D2" s="2"/>
    </row>
    <row r="3" spans="1:5" s="24" customFormat="1" ht="26.25" thickBot="1">
      <c r="A3" s="30"/>
      <c r="B3" s="31"/>
      <c r="C3" s="31"/>
      <c r="D3" s="32"/>
      <c r="E3" s="33" t="s">
        <v>22</v>
      </c>
    </row>
    <row r="4" spans="1:5" s="24" customFormat="1" ht="37.5" customHeight="1" thickBot="1">
      <c r="A4" s="47" t="s">
        <v>25</v>
      </c>
      <c r="B4" s="46" t="s">
        <v>29</v>
      </c>
      <c r="C4" s="35" t="s">
        <v>23</v>
      </c>
      <c r="D4" s="36" t="s">
        <v>4</v>
      </c>
      <c r="E4" s="34">
        <f>'Ανάλυση Τιμών Μοντέλων'!F5</f>
        <v>18700.229599632978</v>
      </c>
    </row>
    <row r="5" spans="1:5" s="24" customFormat="1" ht="37.5" customHeight="1" thickBot="1">
      <c r="A5" s="47"/>
      <c r="B5" s="46"/>
      <c r="C5" s="35" t="s">
        <v>0</v>
      </c>
      <c r="D5" s="36" t="s">
        <v>24</v>
      </c>
      <c r="E5" s="40">
        <f>'Ανάλυση Τιμών Μοντέλων'!F6</f>
        <v>20100.197104076342</v>
      </c>
    </row>
    <row r="6" spans="1:5" ht="16.5" customHeight="1" thickBot="1">
      <c r="A6" s="2"/>
      <c r="B6" s="2"/>
      <c r="C6" s="2"/>
      <c r="D6" s="2"/>
    </row>
    <row r="7" spans="1:5" s="24" customFormat="1" ht="37.5" customHeight="1" thickBot="1">
      <c r="A7" s="47" t="s">
        <v>1</v>
      </c>
      <c r="B7" s="46" t="s">
        <v>26</v>
      </c>
      <c r="C7" s="35" t="s">
        <v>23</v>
      </c>
      <c r="D7" s="36" t="s">
        <v>4</v>
      </c>
      <c r="E7" s="34">
        <f>'Ανάλυση Τιμών Μοντέλων'!F7</f>
        <v>20799.791524548844</v>
      </c>
    </row>
    <row r="8" spans="1:5" s="24" customFormat="1" ht="42.75" customHeight="1" thickBot="1">
      <c r="A8" s="47"/>
      <c r="B8" s="46"/>
      <c r="C8" s="35" t="s">
        <v>0</v>
      </c>
      <c r="D8" s="36" t="s">
        <v>24</v>
      </c>
      <c r="E8" s="40">
        <f>'Ανάλυση Τιμών Μοντέλων'!F8</f>
        <v>21900.221029472061</v>
      </c>
    </row>
    <row r="9" spans="1:5" s="23" customFormat="1" ht="19.5" customHeight="1">
      <c r="A9" s="25"/>
      <c r="B9" s="26"/>
      <c r="C9" s="26"/>
      <c r="D9" s="27"/>
    </row>
    <row r="10" spans="1:5" ht="231" customHeight="1">
      <c r="A10" s="43" t="s">
        <v>19</v>
      </c>
      <c r="B10" s="43"/>
      <c r="C10" s="43"/>
      <c r="D10" s="43"/>
      <c r="E10" s="43"/>
    </row>
    <row r="11" spans="1:5" ht="41.25" customHeight="1">
      <c r="A11" s="44" t="s">
        <v>20</v>
      </c>
      <c r="B11" s="44"/>
      <c r="C11" s="44"/>
      <c r="D11" s="44"/>
      <c r="E11" s="44"/>
    </row>
    <row r="12" spans="1:5" ht="15.75" hidden="1" customHeight="1">
      <c r="A12" s="45"/>
      <c r="B12" s="45"/>
      <c r="C12" s="45"/>
      <c r="D12" s="45"/>
    </row>
    <row r="13" spans="1:5" ht="12.75" hidden="1" customHeight="1"/>
    <row r="14" spans="1:5" ht="12.75" hidden="1" customHeight="1"/>
    <row r="15" spans="1:5" ht="12.75" hidden="1" customHeight="1"/>
    <row r="16" spans="1:5"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sheetData>
  <sheetProtection formatCells="0" formatColumns="0" formatRows="0" insertColumns="0" insertRows="0" insertHyperlinks="0" deleteColumns="0" deleteRows="0" sort="0" autoFilter="0" pivotTables="0"/>
  <mergeCells count="8">
    <mergeCell ref="A1:E1"/>
    <mergeCell ref="A10:E10"/>
    <mergeCell ref="A11:E11"/>
    <mergeCell ref="A12:D12"/>
    <mergeCell ref="B4:B5"/>
    <mergeCell ref="B7:B8"/>
    <mergeCell ref="A4:A5"/>
    <mergeCell ref="A7:A8"/>
  </mergeCells>
  <phoneticPr fontId="0"/>
  <printOptions horizontalCentered="1"/>
  <pageMargins left="0.39370078740157483" right="0.39370078740157483" top="0.59055118110236227" bottom="0.39370078740157483" header="0.23622047244094491" footer="0.27559055118110237"/>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L10"/>
  <sheetViews>
    <sheetView tabSelected="1" view="pageBreakPreview" zoomScale="77" zoomScaleNormal="50" zoomScaleSheetLayoutView="77" workbookViewId="0">
      <pane xSplit="1" ySplit="4" topLeftCell="B5" activePane="bottomRight" state="frozen"/>
      <selection sqref="A1:XFD1"/>
      <selection pane="topRight" sqref="A1:XFD1"/>
      <selection pane="bottomLeft" sqref="A1:XFD1"/>
      <selection pane="bottomRight"/>
    </sheetView>
  </sheetViews>
  <sheetFormatPr defaultColWidth="7.5" defaultRowHeight="31.5" customHeight="1"/>
  <cols>
    <col min="1" max="1" width="60.5" style="9" bestFit="1" customWidth="1"/>
    <col min="2" max="2" width="10.875" style="9" bestFit="1" customWidth="1"/>
    <col min="3" max="3" width="10.875" style="9" customWidth="1"/>
    <col min="4" max="4" width="17.75" style="9" customWidth="1"/>
    <col min="5" max="5" width="13.625" style="9" bestFit="1" customWidth="1"/>
    <col min="6" max="9" width="14.125" style="9" customWidth="1"/>
    <col min="10" max="10" width="16.5" style="13" bestFit="1" customWidth="1"/>
    <col min="11" max="11" width="16.125" style="13" bestFit="1" customWidth="1"/>
    <col min="12" max="12" width="12" style="14" bestFit="1" customWidth="1"/>
    <col min="13" max="16384" width="7.5" style="9"/>
  </cols>
  <sheetData>
    <row r="1" spans="1:12" s="3" customFormat="1" ht="30.75">
      <c r="A1" s="8" t="s">
        <v>17</v>
      </c>
      <c r="B1" s="7"/>
      <c r="C1" s="7"/>
      <c r="D1" s="7"/>
      <c r="E1" s="7"/>
      <c r="F1" s="7"/>
      <c r="G1" s="7"/>
      <c r="H1" s="7"/>
      <c r="I1" s="7"/>
      <c r="J1" s="7"/>
      <c r="K1" s="7"/>
      <c r="L1" s="21"/>
    </row>
    <row r="2" spans="1:12" s="3" customFormat="1" ht="24.75" customHeight="1">
      <c r="A2" s="4"/>
      <c r="B2" s="5"/>
      <c r="C2" s="5"/>
      <c r="D2" s="5"/>
      <c r="E2" s="5"/>
      <c r="F2" s="28"/>
      <c r="G2" s="5"/>
      <c r="H2" s="15">
        <v>0.24</v>
      </c>
      <c r="I2" s="5"/>
      <c r="J2" s="6"/>
      <c r="K2" s="6"/>
      <c r="L2" s="4"/>
    </row>
    <row r="3" spans="1:12" ht="28.5" customHeight="1">
      <c r="A3" s="54" t="s">
        <v>6</v>
      </c>
      <c r="B3" s="56" t="s">
        <v>2</v>
      </c>
      <c r="C3" s="56" t="s">
        <v>3</v>
      </c>
      <c r="D3" s="56" t="s">
        <v>7</v>
      </c>
      <c r="E3" s="56" t="s">
        <v>8</v>
      </c>
      <c r="F3" s="58" t="s">
        <v>9</v>
      </c>
      <c r="G3" s="49" t="s">
        <v>11</v>
      </c>
      <c r="H3" s="49" t="s">
        <v>10</v>
      </c>
      <c r="I3" s="49" t="s">
        <v>5</v>
      </c>
      <c r="J3" s="51" t="s">
        <v>12</v>
      </c>
      <c r="K3" s="52"/>
      <c r="L3" s="53"/>
    </row>
    <row r="4" spans="1:12" ht="32.25" customHeight="1">
      <c r="A4" s="55"/>
      <c r="B4" s="57"/>
      <c r="C4" s="57"/>
      <c r="D4" s="57"/>
      <c r="E4" s="57"/>
      <c r="F4" s="59"/>
      <c r="G4" s="50"/>
      <c r="H4" s="50"/>
      <c r="I4" s="50"/>
      <c r="J4" s="16" t="s">
        <v>13</v>
      </c>
      <c r="K4" s="16" t="s">
        <v>14</v>
      </c>
      <c r="L4" s="16" t="s">
        <v>15</v>
      </c>
    </row>
    <row r="5" spans="1:12" s="11" customFormat="1" ht="15.75">
      <c r="A5" s="10" t="str">
        <f>Εκδόσεις!E3&amp;" "&amp;Εκδόσεις!B4&amp;" "&amp;Εκδόσεις!C4&amp;" "&amp;Εκδόσεις!D4</f>
        <v>Dream 1.4lt Turbo, 140hp Start &amp; Stop MT6</v>
      </c>
      <c r="B5" s="20" t="s">
        <v>30</v>
      </c>
      <c r="C5" s="19" t="str">
        <f>Εκδόσεις!A4</f>
        <v>Βενζίνη</v>
      </c>
      <c r="D5" s="19">
        <v>138</v>
      </c>
      <c r="E5" s="37">
        <f>0.08*110%</f>
        <v>8.8000000000000009E-2</v>
      </c>
      <c r="F5" s="38">
        <f>G5+H5+I5</f>
        <v>18700.229599632978</v>
      </c>
      <c r="G5" s="29">
        <v>14081.49819249471</v>
      </c>
      <c r="H5" s="29">
        <f t="shared" ref="H5:H6" si="0">G5*$H$2</f>
        <v>3379.5595661987304</v>
      </c>
      <c r="I5" s="29">
        <f t="shared" ref="I5:I6" si="1">G5*E5</f>
        <v>1239.1718409395346</v>
      </c>
      <c r="J5" s="18">
        <v>1364</v>
      </c>
      <c r="K5" s="17">
        <f t="shared" ref="K5:K8" si="2">G5*1.24</f>
        <v>17461.057758693441</v>
      </c>
      <c r="L5" s="17">
        <f t="shared" ref="L5:L8" si="3">G5*1.24</f>
        <v>17461.057758693441</v>
      </c>
    </row>
    <row r="6" spans="1:12" s="11" customFormat="1" ht="15.75">
      <c r="A6" s="10" t="str">
        <f>Εκδόσεις!E3&amp;" "&amp;Εκδόσεις!B4&amp;" "&amp;Εκδόσεις!D5</f>
        <v>Dream 1.4lt Turbo, 140hp AT6</v>
      </c>
      <c r="B6" s="20" t="s">
        <v>27</v>
      </c>
      <c r="C6" s="19" t="str">
        <f>Εκδόσεις!A4</f>
        <v>Βενζίνη</v>
      </c>
      <c r="D6" s="19">
        <v>157</v>
      </c>
      <c r="E6" s="37">
        <f>0.08*120%</f>
        <v>9.6000000000000002E-2</v>
      </c>
      <c r="F6" s="38">
        <f>G6+H6+I6</f>
        <v>20100.197104076342</v>
      </c>
      <c r="G6" s="29">
        <v>15045.057712631993</v>
      </c>
      <c r="H6" s="29">
        <f t="shared" si="0"/>
        <v>3610.813851031678</v>
      </c>
      <c r="I6" s="29">
        <f t="shared" si="1"/>
        <v>1444.3255404126714</v>
      </c>
      <c r="J6" s="18">
        <v>1364</v>
      </c>
      <c r="K6" s="17">
        <f t="shared" si="2"/>
        <v>18655.87156366367</v>
      </c>
      <c r="L6" s="17">
        <f t="shared" si="3"/>
        <v>18655.87156366367</v>
      </c>
    </row>
    <row r="7" spans="1:12" s="11" customFormat="1" ht="15.75">
      <c r="A7" s="10" t="str">
        <f>Εκδόσεις!E3&amp;" "&amp;Εκδόσεις!B7&amp;" "&amp;Εκδόσεις!C7&amp;" "&amp;Εκδόσεις!D7</f>
        <v>Dream 1.6lt CDTI, 136hp Start &amp; Stop MT6</v>
      </c>
      <c r="B7" s="20" t="s">
        <v>16</v>
      </c>
      <c r="C7" s="19" t="str">
        <f>Εκδόσεις!A7</f>
        <v>Diesel</v>
      </c>
      <c r="D7" s="19">
        <v>99</v>
      </c>
      <c r="E7" s="37">
        <f t="shared" ref="E7" si="4">0.08*95%</f>
        <v>7.5999999999999998E-2</v>
      </c>
      <c r="F7" s="38">
        <f>G7+H7+I7</f>
        <v>20799.791524548844</v>
      </c>
      <c r="G7" s="29">
        <v>15805.312708623742</v>
      </c>
      <c r="H7" s="29">
        <f t="shared" ref="H7" si="5">G7*$H$2</f>
        <v>3793.275050069698</v>
      </c>
      <c r="I7" s="29">
        <f t="shared" ref="I7" si="6">G7*E7</f>
        <v>1201.2037658554043</v>
      </c>
      <c r="J7" s="18">
        <v>1598</v>
      </c>
      <c r="K7" s="17">
        <f t="shared" si="2"/>
        <v>19598.58775869344</v>
      </c>
      <c r="L7" s="17">
        <f t="shared" si="3"/>
        <v>19598.58775869344</v>
      </c>
    </row>
    <row r="8" spans="1:12" s="11" customFormat="1" ht="15.75">
      <c r="A8" s="10" t="str">
        <f>Εκδόσεις!E3&amp;" "&amp;Εκδόσεις!B7&amp;" "&amp;Εκδόσεις!D8</f>
        <v>Dream 1.6lt CDTI, 136hp AT6</v>
      </c>
      <c r="B8" s="20" t="s">
        <v>28</v>
      </c>
      <c r="C8" s="19" t="str">
        <f>Εκδόσεις!A7</f>
        <v>Diesel</v>
      </c>
      <c r="D8" s="19">
        <v>134</v>
      </c>
      <c r="E8" s="37">
        <f>0.08*110%</f>
        <v>8.8000000000000009E-2</v>
      </c>
      <c r="F8" s="38">
        <f>G8+H8+I8</f>
        <v>21900.221029472061</v>
      </c>
      <c r="G8" s="29">
        <v>16491.130293277154</v>
      </c>
      <c r="H8" s="29">
        <f t="shared" ref="H8" si="7">G8*$H$2</f>
        <v>3957.8712703865167</v>
      </c>
      <c r="I8" s="29">
        <f t="shared" ref="I8" si="8">G8*E8</f>
        <v>1451.2194658083897</v>
      </c>
      <c r="J8" s="18">
        <v>1598</v>
      </c>
      <c r="K8" s="17">
        <f t="shared" si="2"/>
        <v>20449.001563663671</v>
      </c>
      <c r="L8" s="17">
        <f t="shared" si="3"/>
        <v>20449.001563663671</v>
      </c>
    </row>
    <row r="9" spans="1:12" s="12" customFormat="1" ht="15">
      <c r="A9" s="22"/>
      <c r="B9" s="22"/>
      <c r="C9" s="22"/>
      <c r="D9" s="22"/>
      <c r="E9" s="22"/>
      <c r="F9" s="39"/>
      <c r="G9" s="41"/>
      <c r="H9" s="22"/>
      <c r="I9" s="22"/>
      <c r="J9" s="22"/>
      <c r="K9" s="22"/>
      <c r="L9" s="22"/>
    </row>
    <row r="10" spans="1:12" s="12" customFormat="1" ht="174.75" customHeight="1">
      <c r="A10" s="48" t="s">
        <v>21</v>
      </c>
      <c r="B10" s="43"/>
      <c r="C10" s="43"/>
      <c r="D10" s="43"/>
      <c r="E10" s="43"/>
      <c r="F10" s="43"/>
      <c r="G10" s="43"/>
      <c r="H10" s="43"/>
      <c r="I10" s="43"/>
      <c r="J10" s="43"/>
      <c r="K10" s="43"/>
      <c r="L10" s="43"/>
    </row>
  </sheetData>
  <mergeCells count="11">
    <mergeCell ref="A10:L10"/>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59"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Εκδόσεις</vt:lpstr>
      <vt:lpstr>Ανάλυση Τιμών Μοντέλων</vt:lpstr>
      <vt:lpstr>'Ανάλυση Τιμών Μοντέλων'!Print_Area</vt:lpstr>
      <vt:lpstr>Εκδόσεις!Print_Area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2016-10-06T10:56:08Z</cp:lastPrinted>
  <dcterms:created xsi:type="dcterms:W3CDTF">2005-06-09T13:23:39Z</dcterms:created>
  <dcterms:modified xsi:type="dcterms:W3CDTF">2016-10-26T15:26:56Z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