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ate1904="1"/>
  <bookViews>
    <workbookView xWindow="0" yWindow="0" windowWidth="19200" windowHeight="11595" tabRatio="800"/>
  </bookViews>
  <sheets>
    <sheet name="Εκδόσεις &amp; Κινητήρες" sheetId="33" r:id="rId1"/>
    <sheet name="Ζάντες &amp; Ελαστικά" sheetId="30" r:id="rId2"/>
    <sheet name="Ανάλυση Τιμών Μοντέλων" sheetId="25" r:id="rId3"/>
  </sheets>
  <definedNames>
    <definedName name="_xlnm.Print_Area" localSheetId="2">'Ανάλυση Τιμών Μοντέλων'!$A$1:$L$12</definedName>
    <definedName name="_xlnm.Print_Area" localSheetId="0">'Εκδόσεις &amp; Κινητήρες'!$A$1:$G$11</definedName>
    <definedName name="_xlnm.Print_Area" localSheetId="1">'Ζάντες &amp; Ελαστικά'!$A$1:$E$17</definedName>
  </definedNames>
  <calcPr calcId="124519"/>
  <fileRecoveryPr repairLoad="1"/>
</workbook>
</file>

<file path=xl/calcChain.xml><?xml version="1.0" encoding="utf-8"?>
<calcChain xmlns="http://schemas.openxmlformats.org/spreadsheetml/2006/main">
  <c r="H9" i="25"/>
  <c r="H8"/>
  <c r="K8" s="1"/>
  <c r="L8" s="1"/>
  <c r="H7"/>
  <c r="H6"/>
  <c r="H5"/>
  <c r="N8"/>
  <c r="E8" s="1"/>
  <c r="I8" s="1"/>
  <c r="F8" l="1"/>
  <c r="E6" i="33" s="1"/>
  <c r="C6" i="30"/>
  <c r="C7"/>
  <c r="C8"/>
  <c r="C13"/>
  <c r="C15"/>
  <c r="N5" i="25" l="1"/>
  <c r="E5" s="1"/>
  <c r="I5" s="1"/>
  <c r="F5" l="1"/>
  <c r="D5" i="33" s="1"/>
  <c r="K5" i="25"/>
  <c r="L5" s="1"/>
  <c r="N6"/>
  <c r="N7"/>
  <c r="N9"/>
  <c r="E7" l="1"/>
  <c r="E9" l="1"/>
  <c r="E6"/>
  <c r="A11"/>
  <c r="I6" l="1"/>
  <c r="I7"/>
  <c r="I9"/>
  <c r="K9"/>
  <c r="L9" s="1"/>
  <c r="K7"/>
  <c r="L7" s="1"/>
  <c r="F6" l="1"/>
  <c r="D6" i="33" s="1"/>
  <c r="F7" i="25"/>
  <c r="E5" i="33" s="1"/>
  <c r="K6" i="25"/>
  <c r="L6" s="1"/>
  <c r="F9"/>
  <c r="F7" i="33" s="1"/>
</calcChain>
</file>

<file path=xl/sharedStrings.xml><?xml version="1.0" encoding="utf-8"?>
<sst xmlns="http://schemas.openxmlformats.org/spreadsheetml/2006/main" count="89" uniqueCount="67">
  <si>
    <t>Κινητήρας</t>
  </si>
  <si>
    <t>Κιβώτιο</t>
  </si>
  <si>
    <t>-</t>
  </si>
  <si>
    <t>s</t>
  </si>
  <si>
    <t>Κωδικός</t>
  </si>
  <si>
    <t>Καύσιμο</t>
  </si>
  <si>
    <t>Βενζίνη</t>
  </si>
  <si>
    <t>KTI</t>
  </si>
  <si>
    <t>RU5</t>
  </si>
  <si>
    <t>ADAM JAM</t>
  </si>
  <si>
    <t>CW09</t>
  </si>
  <si>
    <t>CW04</t>
  </si>
  <si>
    <t>CW03</t>
  </si>
  <si>
    <t>CW15</t>
  </si>
  <si>
    <t>ADAM
 "S"</t>
  </si>
  <si>
    <t>CW65</t>
  </si>
  <si>
    <t>CW06</t>
  </si>
  <si>
    <t>Ζάντες αλουμινίου 16" - ελαστικά 195/55 R 16 (RHW)</t>
  </si>
  <si>
    <t>CW86</t>
  </si>
  <si>
    <t>ADAM ROCKS SWINGTOP</t>
  </si>
  <si>
    <t>JAM</t>
  </si>
  <si>
    <t>ROCKS
SWINGTOP</t>
  </si>
  <si>
    <t>"S"</t>
  </si>
  <si>
    <t>Κιτ επισκευής ελαστικών (5AT)</t>
  </si>
  <si>
    <t>Τέλος Ταξινόμησης</t>
  </si>
  <si>
    <r>
      <rPr>
        <b/>
        <u/>
        <sz val="10"/>
        <rFont val="Opel Sans Condensed"/>
        <family val="2"/>
        <charset val="161"/>
      </rPr>
      <t>Σημειώσεις:</t>
    </r>
    <r>
      <rPr>
        <b/>
        <sz val="10"/>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</si>
  <si>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sz val="10"/>
        <rFont val="Opel Sans Condensed"/>
        <family val="2"/>
        <charset val="161"/>
      </rPr>
      <t>www.opel.gr/empeiria/anakyklosi.html</t>
    </r>
  </si>
  <si>
    <t>MT5</t>
  </si>
  <si>
    <t>Easy 5T</t>
  </si>
  <si>
    <t>MT6</t>
  </si>
  <si>
    <t xml:space="preserve">1.4 XEL S/S 87hp </t>
  </si>
  <si>
    <t xml:space="preserve"> 1.4 NEH S/S 150hp</t>
  </si>
  <si>
    <t>Προτεινόμενη Λιανική Τιμή</t>
  </si>
  <si>
    <t xml:space="preserve">     Μοντέλο - Περιγραφή</t>
  </si>
  <si>
    <t>Συντελεστής 
Τέλους 
Ταξινόμησης</t>
  </si>
  <si>
    <t>Προτεινόμενη
 Λιανική Τιμή
ΠΡΟ Φόρων</t>
  </si>
  <si>
    <t>ΦΠΑ</t>
  </si>
  <si>
    <t>Ειδικές Κατηγορίες</t>
  </si>
  <si>
    <t>Κυβισμός (κ.ε.)</t>
  </si>
  <si>
    <t>Πολύτεκνοι</t>
  </si>
  <si>
    <t>Ανάπηροι</t>
  </si>
  <si>
    <t>Εκπομπές 
Ρύπων
CO2
(Μικτού 
Κύκλου g/km)</t>
  </si>
  <si>
    <t xml:space="preserve">  - = δεν διατίθεται           s= standard    o=επιλογή χωρίς χρέωση           €=επιλογή με χρέωση (ενδεικτική λιανική τιμή)         p=επιλογή μέσω πακέτου</t>
  </si>
  <si>
    <t>Προτεινόμενη
 Λιανική Τιμή
ΜΕ Φόρους</t>
  </si>
  <si>
    <r>
      <t xml:space="preserve">"Horns" </t>
    </r>
    <r>
      <rPr>
        <sz val="12"/>
        <rFont val="Opel Sans Condensed"/>
        <family val="2"/>
      </rPr>
      <t>(PZO)</t>
    </r>
  </si>
  <si>
    <r>
      <t xml:space="preserve">"Horns", I'll be Black </t>
    </r>
    <r>
      <rPr>
        <sz val="12"/>
        <rFont val="Opel Sans Condensed"/>
        <family val="2"/>
      </rPr>
      <t>(PZO &amp; 13P)</t>
    </r>
  </si>
  <si>
    <r>
      <t>"Boomerang"</t>
    </r>
    <r>
      <rPr>
        <sz val="12"/>
        <rFont val="Opel Sans Condensed"/>
        <family val="2"/>
      </rPr>
      <t xml:space="preserve"> (WQS)</t>
    </r>
  </si>
  <si>
    <r>
      <t>"Boomerang", White my Fire</t>
    </r>
    <r>
      <rPr>
        <sz val="12"/>
        <rFont val="Opel Sans Condensed"/>
        <family val="2"/>
      </rPr>
      <t xml:space="preserve"> (WQS &amp; 65P)</t>
    </r>
  </si>
  <si>
    <r>
      <t xml:space="preserve">Ζάντες αλουμινίου 17" - ελαστικά 215/45 R 17 (5HK) </t>
    </r>
    <r>
      <rPr>
        <b/>
        <sz val="12"/>
        <color indexed="10"/>
        <rFont val="Opel Sans Condensed"/>
        <family val="2"/>
      </rPr>
      <t>(συμπαρασύρουν σπορ πλαίσιο)</t>
    </r>
  </si>
  <si>
    <r>
      <rPr>
        <b/>
        <sz val="12"/>
        <rFont val="Opel Sans Condensed"/>
        <family val="2"/>
      </rPr>
      <t>"Victory Silver"</t>
    </r>
    <r>
      <rPr>
        <sz val="12"/>
        <rFont val="Opel Sans Condensed"/>
        <family val="2"/>
      </rPr>
      <t>(RCR)</t>
    </r>
  </si>
  <si>
    <r>
      <rPr>
        <b/>
        <sz val="12"/>
        <rFont val="Opel Sans Condensed"/>
        <family val="2"/>
      </rPr>
      <t>"Swiss Blade"</t>
    </r>
    <r>
      <rPr>
        <sz val="12"/>
        <rFont val="Opel Sans Condensed"/>
        <family val="2"/>
      </rPr>
      <t>, με ελαστικά 215/45 R 17</t>
    </r>
    <r>
      <rPr>
        <b/>
        <sz val="12"/>
        <color indexed="10"/>
        <rFont val="Opel Sans Condensed"/>
        <family val="2"/>
      </rPr>
      <t xml:space="preserve"> </t>
    </r>
    <r>
      <rPr>
        <sz val="12"/>
        <rFont val="Opel Sans Condensed"/>
        <family val="2"/>
      </rPr>
      <t>(WQY)</t>
    </r>
  </si>
  <si>
    <r>
      <t>Ζάντες αλουμινίου 18"</t>
    </r>
    <r>
      <rPr>
        <b/>
        <sz val="12"/>
        <color theme="1"/>
        <rFont val="Opel Sans Condensed"/>
        <family val="2"/>
      </rPr>
      <t xml:space="preserve"> - ελαστικά 225/35 ZR 18 (5HS) </t>
    </r>
    <r>
      <rPr>
        <b/>
        <sz val="12"/>
        <color indexed="10"/>
        <rFont val="Opel Sans Condensed"/>
        <family val="2"/>
      </rPr>
      <t>(συμπαρασύρουν σπορ πλαίσιο)</t>
    </r>
  </si>
  <si>
    <r>
      <rPr>
        <b/>
        <sz val="12"/>
        <rFont val="Opel Sans Condensed"/>
        <family val="2"/>
      </rPr>
      <t>"Turbine"</t>
    </r>
    <r>
      <rPr>
        <sz val="12"/>
        <rFont val="Opel Sans Condensed"/>
        <family val="2"/>
      </rPr>
      <t xml:space="preserve">, (REN) </t>
    </r>
  </si>
  <si>
    <r>
      <t xml:space="preserve">Ρεζέρβα 16 x 4.0, με ατσάλινη ζάντα. </t>
    </r>
    <r>
      <rPr>
        <b/>
        <sz val="12"/>
        <color rgb="FFFF0000"/>
        <rFont val="Opel Sans Condensed"/>
        <family val="2"/>
      </rPr>
      <t>Για το ADAM S ο κωδικός είναι RU0.</t>
    </r>
  </si>
  <si>
    <t>0UD08G9G1DG</t>
  </si>
  <si>
    <t>0UD08GEB1DG</t>
  </si>
  <si>
    <t>0UT08GWI1DG</t>
  </si>
  <si>
    <t>0UF98G9G1DG</t>
  </si>
  <si>
    <t>0UF98GEB1DG</t>
  </si>
  <si>
    <t>JAM 1.4 XEL 87hp MT5 S/S</t>
  </si>
  <si>
    <t>JAM 1.4 XEL 87hp Easy-5T S/S</t>
  </si>
  <si>
    <t>"S"  1.4 NEH 150hp ΜΤ6 S/S</t>
  </si>
  <si>
    <t>ROCKS SWINGTOP 1.4 XEL 87hp ΜΤ5 S/S</t>
  </si>
  <si>
    <t>ROCKS SWINGTOP 1.4 XEL 87hp Easy-5T S/S</t>
  </si>
  <si>
    <t>Ανάλυση Τιμών Μοντέλων Opel ADAM MY18</t>
  </si>
  <si>
    <t>Εκδόσεις / Κινητήρες Opel ADAM MY18</t>
  </si>
  <si>
    <t>Ζάντες &amp; Ελαστικά Opel ADAM MY18</t>
  </si>
</sst>
</file>

<file path=xl/styles.xml><?xml version="1.0" encoding="utf-8"?>
<styleSheet xmlns="http://schemas.openxmlformats.org/spreadsheetml/2006/main">
  <numFmts count="13">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quot;R$&quot;\ #,##0_);[Red]\(&quot;R$&quot;\ #,##0\)"/>
    <numFmt numFmtId="170" formatCode="&quot;R$&quot;\ #,##0.00_);[Red]\(&quot;R$&quot;\ #,##0.00\)"/>
    <numFmt numFmtId="171" formatCode="#,##0.00_);[Red]\(#,##0.00\);&quot;&quot;"/>
    <numFmt numFmtId="174" formatCode="[$€-2]\ #,##0"/>
    <numFmt numFmtId="175" formatCode="#,##0\ [$€-408]"/>
    <numFmt numFmtId="176" formatCode="#,##0\ &quot;€&quot;"/>
    <numFmt numFmtId="177" formatCode="#,##0\ [$€-1];[Red]\-#,##0\ [$€-1]"/>
    <numFmt numFmtId="178" formatCode="#,##0.00\ &quot;€&quot;"/>
  </numFmts>
  <fonts count="41">
    <font>
      <sz val="10"/>
      <name val="Verdana"/>
    </font>
    <font>
      <sz val="10"/>
      <name val="Verdana"/>
      <family val="2"/>
      <charset val="161"/>
    </font>
    <font>
      <sz val="8"/>
      <name val="Opel Sans Bold"/>
    </font>
    <font>
      <sz val="10"/>
      <name val="Arial"/>
      <family val="2"/>
      <charset val="161"/>
    </font>
    <font>
      <sz val="10"/>
      <name val="Arial"/>
      <family val="2"/>
      <charset val="161"/>
    </font>
    <font>
      <sz val="11"/>
      <name val="돋움"/>
      <family val="3"/>
    </font>
    <font>
      <sz val="10"/>
      <name val="MS Sans Serif"/>
      <family val="2"/>
    </font>
    <font>
      <sz val="10"/>
      <name val="Arial"/>
      <family val="2"/>
      <charset val="161"/>
    </font>
    <font>
      <sz val="10"/>
      <name val="Arial"/>
      <family val="2"/>
    </font>
    <font>
      <i/>
      <sz val="10"/>
      <name val="Helv"/>
    </font>
    <font>
      <sz val="10"/>
      <name val="HELV"/>
    </font>
    <font>
      <sz val="11"/>
      <color theme="1"/>
      <name val="Calibri"/>
      <family val="2"/>
      <scheme val="minor"/>
    </font>
    <font>
      <sz val="10"/>
      <color theme="1"/>
      <name val="Opel Sans"/>
      <family val="2"/>
    </font>
    <font>
      <b/>
      <sz val="12"/>
      <name val="Opel Sans Condensed"/>
      <family val="2"/>
    </font>
    <font>
      <sz val="10"/>
      <name val="Opel Sans Condensed"/>
      <family val="2"/>
    </font>
    <font>
      <b/>
      <sz val="11"/>
      <name val="Opel Sans Condensed"/>
      <family val="2"/>
    </font>
    <font>
      <sz val="7"/>
      <name val="Opel Sans Condensed"/>
      <family val="2"/>
    </font>
    <font>
      <b/>
      <sz val="9"/>
      <name val="Opel Sans Condensed"/>
      <family val="2"/>
    </font>
    <font>
      <sz val="9"/>
      <name val="Opel Sans Condensed"/>
      <family val="2"/>
    </font>
    <font>
      <b/>
      <sz val="10"/>
      <color theme="1"/>
      <name val="Opel Sans Condensed"/>
      <family val="2"/>
    </font>
    <font>
      <b/>
      <sz val="10"/>
      <name val="Opel Sans Condensed"/>
      <family val="2"/>
    </font>
    <font>
      <b/>
      <sz val="7"/>
      <name val="Opel Sans Condensed"/>
      <family val="2"/>
    </font>
    <font>
      <sz val="10"/>
      <color theme="1"/>
      <name val="Opel Sans Condensed"/>
      <family val="2"/>
    </font>
    <font>
      <sz val="6"/>
      <name val="Opel Sans Condensed"/>
      <family val="2"/>
    </font>
    <font>
      <b/>
      <sz val="18"/>
      <name val="Opel Sans Condensed"/>
      <family val="2"/>
    </font>
    <font>
      <b/>
      <sz val="14"/>
      <name val="Opel Sans Condensed"/>
      <family val="2"/>
    </font>
    <font>
      <sz val="7"/>
      <color theme="1"/>
      <name val="Opel Sans Condensed"/>
      <family val="2"/>
    </font>
    <font>
      <sz val="12"/>
      <name val="Opel Sans Condensed"/>
      <family val="2"/>
    </font>
    <font>
      <sz val="14"/>
      <name val="Opel Sans Condensed"/>
      <family val="2"/>
    </font>
    <font>
      <sz val="18"/>
      <name val="Opel Sans Condensed"/>
      <family val="2"/>
    </font>
    <font>
      <sz val="10"/>
      <name val="Verdana"/>
      <family val="2"/>
      <charset val="161"/>
    </font>
    <font>
      <b/>
      <sz val="10"/>
      <name val="Opel Sans Condensed"/>
      <family val="2"/>
      <charset val="161"/>
    </font>
    <font>
      <b/>
      <u/>
      <sz val="10"/>
      <name val="Opel Sans Condensed"/>
      <family val="2"/>
      <charset val="161"/>
    </font>
    <font>
      <b/>
      <sz val="12"/>
      <name val="Opel Sans Condensed"/>
      <family val="2"/>
      <charset val="161"/>
    </font>
    <font>
      <b/>
      <sz val="12"/>
      <color rgb="FF0070C0"/>
      <name val="Opel Sans Condensed"/>
      <family val="2"/>
    </font>
    <font>
      <sz val="11"/>
      <color theme="3" tint="0.39997558519241921"/>
      <name val="Opel Sans Condensed"/>
      <family val="2"/>
    </font>
    <font>
      <sz val="12"/>
      <name val="Opel Sans Condensed"/>
      <family val="2"/>
      <charset val="161"/>
    </font>
    <font>
      <b/>
      <sz val="12"/>
      <color indexed="10"/>
      <name val="Opel Sans Condensed"/>
      <family val="2"/>
    </font>
    <font>
      <b/>
      <sz val="12"/>
      <color rgb="FFFF0000"/>
      <name val="Opel Sans Condensed"/>
      <family val="2"/>
    </font>
    <font>
      <b/>
      <sz val="12"/>
      <color indexed="9"/>
      <name val="Opel Sans Condensed"/>
      <family val="2"/>
    </font>
    <font>
      <b/>
      <sz val="12"/>
      <color theme="1"/>
      <name val="Opel Sans Condensed"/>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34998626667073579"/>
        <bgColor indexed="64"/>
      </patternFill>
    </fill>
  </fills>
  <borders count="27">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bottom/>
      <diagonal/>
    </border>
    <border>
      <left style="thin">
        <color indexed="9"/>
      </left>
      <right style="thin">
        <color indexed="9"/>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9"/>
      </top>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theme="0"/>
      </right>
      <top style="thin">
        <color indexed="9"/>
      </top>
      <bottom style="thin">
        <color theme="0"/>
      </bottom>
      <diagonal/>
    </border>
    <border>
      <left style="thin">
        <color indexed="64"/>
      </left>
      <right style="thin">
        <color indexed="64"/>
      </right>
      <top style="thin">
        <color indexed="64"/>
      </top>
      <bottom style="thin">
        <color indexed="64"/>
      </bottom>
      <diagonal/>
    </border>
    <border>
      <left/>
      <right style="thin">
        <color indexed="9"/>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s>
  <cellStyleXfs count="25">
    <xf numFmtId="0" fontId="0" fillId="0" borderId="0"/>
    <xf numFmtId="167" fontId="11" fillId="0" borderId="0" applyFont="0" applyFill="0" applyBorder="0" applyAlignment="0" applyProtection="0"/>
    <xf numFmtId="0" fontId="9" fillId="0" borderId="1"/>
    <xf numFmtId="166" fontId="4" fillId="0" borderId="0" applyFont="0" applyFill="0" applyBorder="0" applyAlignment="0" applyProtection="0"/>
    <xf numFmtId="167"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 fillId="0" borderId="0"/>
    <xf numFmtId="0" fontId="7" fillId="0" borderId="0"/>
    <xf numFmtId="0" fontId="3" fillId="0" borderId="0"/>
    <xf numFmtId="0" fontId="3" fillId="0" borderId="0"/>
    <xf numFmtId="168" fontId="2" fillId="0" borderId="0" applyFill="0" applyBorder="0">
      <alignment horizontal="center" wrapText="1"/>
    </xf>
    <xf numFmtId="0" fontId="10" fillId="1" borderId="1" applyNumberFormat="0" applyAlignment="0" applyProtection="0"/>
    <xf numFmtId="169" fontId="3" fillId="0" borderId="0" applyFont="0" applyFill="0" applyBorder="0" applyAlignment="0" applyProtection="0"/>
    <xf numFmtId="170" fontId="3" fillId="0" borderId="0" applyFont="0" applyFill="0" applyBorder="0" applyAlignment="0" applyProtection="0"/>
    <xf numFmtId="0" fontId="8" fillId="0" borderId="0"/>
    <xf numFmtId="0" fontId="12" fillId="0" borderId="0"/>
    <xf numFmtId="0" fontId="12" fillId="0" borderId="0"/>
    <xf numFmtId="0" fontId="8" fillId="0" borderId="0"/>
    <xf numFmtId="0" fontId="6" fillId="0" borderId="0"/>
    <xf numFmtId="0" fontId="5" fillId="0" borderId="0"/>
    <xf numFmtId="0" fontId="1" fillId="0" borderId="0"/>
    <xf numFmtId="9" fontId="30" fillId="0" borderId="0" applyFont="0" applyFill="0" applyBorder="0" applyAlignment="0" applyProtection="0"/>
  </cellStyleXfs>
  <cellXfs count="103">
    <xf numFmtId="0" fontId="0" fillId="0" borderId="0" xfId="0"/>
    <xf numFmtId="0" fontId="14" fillId="0" borderId="0" xfId="0" applyFont="1"/>
    <xf numFmtId="0" fontId="14" fillId="0" borderId="2" xfId="0" applyFont="1" applyBorder="1"/>
    <xf numFmtId="174" fontId="14" fillId="0" borderId="2" xfId="0" applyNumberFormat="1" applyFont="1" applyBorder="1"/>
    <xf numFmtId="2" fontId="16" fillId="0" borderId="0" xfId="0" applyNumberFormat="1" applyFont="1"/>
    <xf numFmtId="0" fontId="14" fillId="3" borderId="0" xfId="0" applyFont="1" applyFill="1"/>
    <xf numFmtId="0" fontId="18" fillId="3" borderId="0" xfId="0" applyFont="1" applyFill="1"/>
    <xf numFmtId="0" fontId="18" fillId="3" borderId="2" xfId="0" applyFont="1" applyFill="1" applyBorder="1"/>
    <xf numFmtId="0" fontId="19" fillId="0" borderId="2" xfId="0" applyFont="1" applyBorder="1"/>
    <xf numFmtId="0" fontId="21" fillId="0" borderId="2" xfId="0" applyFont="1" applyFill="1" applyBorder="1" applyAlignment="1">
      <alignment horizontal="left" vertical="center" wrapText="1" indent="1"/>
    </xf>
    <xf numFmtId="0" fontId="23" fillId="0" borderId="2" xfId="0" applyFont="1" applyBorder="1" applyAlignment="1">
      <alignment horizontal="left" vertical="center"/>
    </xf>
    <xf numFmtId="0" fontId="19" fillId="0" borderId="0" xfId="0" applyFont="1"/>
    <xf numFmtId="0" fontId="26" fillId="0" borderId="2" xfId="0" applyFont="1" applyFill="1" applyBorder="1" applyAlignment="1">
      <alignment horizontal="left" vertical="center" wrapText="1" indent="1"/>
    </xf>
    <xf numFmtId="168" fontId="16" fillId="0" borderId="2" xfId="0" applyNumberFormat="1" applyFont="1" applyFill="1" applyBorder="1" applyAlignment="1">
      <alignment horizontal="center" vertical="top"/>
    </xf>
    <xf numFmtId="0" fontId="22" fillId="0" borderId="2" xfId="0" applyFont="1" applyBorder="1"/>
    <xf numFmtId="0" fontId="20" fillId="0" borderId="2"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171" fontId="13" fillId="0" borderId="2" xfId="12" applyNumberFormat="1" applyFont="1" applyBorder="1" applyAlignment="1">
      <alignment horizontal="center" vertical="center"/>
    </xf>
    <xf numFmtId="0" fontId="14" fillId="0" borderId="2" xfId="0" applyFont="1" applyBorder="1" applyAlignment="1">
      <alignment horizontal="center" vertical="center" wrapText="1"/>
    </xf>
    <xf numFmtId="171" fontId="13" fillId="0" borderId="2" xfId="12" applyNumberFormat="1" applyFont="1" applyFill="1" applyBorder="1" applyAlignment="1">
      <alignment horizontal="center" vertical="center" wrapText="1"/>
    </xf>
    <xf numFmtId="171" fontId="13" fillId="0" borderId="3" xfId="12" applyNumberFormat="1" applyFont="1" applyFill="1" applyBorder="1" applyAlignment="1">
      <alignment horizontal="center" vertical="center" wrapText="1"/>
    </xf>
    <xf numFmtId="0" fontId="17" fillId="3" borderId="2" xfId="0" applyFont="1" applyFill="1" applyBorder="1" applyAlignment="1"/>
    <xf numFmtId="0" fontId="14" fillId="0" borderId="3" xfId="0" applyFont="1" applyBorder="1"/>
    <xf numFmtId="0" fontId="27" fillId="0" borderId="0" xfId="0" applyFont="1"/>
    <xf numFmtId="0" fontId="28" fillId="0" borderId="0" xfId="0" applyFont="1"/>
    <xf numFmtId="0" fontId="28" fillId="3" borderId="0" xfId="0" applyFont="1" applyFill="1"/>
    <xf numFmtId="0" fontId="27" fillId="0" borderId="2" xfId="0" applyFont="1" applyBorder="1"/>
    <xf numFmtId="9" fontId="14" fillId="0" borderId="2" xfId="0" applyNumberFormat="1" applyFont="1" applyBorder="1" applyAlignment="1">
      <alignment horizontal="center" vertical="center" wrapText="1"/>
    </xf>
    <xf numFmtId="0" fontId="14" fillId="0" borderId="0" xfId="0" applyFont="1" applyAlignment="1"/>
    <xf numFmtId="0" fontId="27" fillId="0" borderId="0" xfId="0" applyFont="1" applyAlignment="1"/>
    <xf numFmtId="0" fontId="14" fillId="0" borderId="0" xfId="0" applyFont="1" applyAlignment="1">
      <alignment horizontal="center" vertical="center"/>
    </xf>
    <xf numFmtId="10" fontId="13" fillId="2" borderId="2" xfId="24" applyNumberFormat="1" applyFont="1" applyFill="1" applyBorder="1" applyAlignment="1">
      <alignment horizontal="center" wrapText="1"/>
    </xf>
    <xf numFmtId="0" fontId="28" fillId="0" borderId="2" xfId="0" applyFont="1" applyBorder="1"/>
    <xf numFmtId="0" fontId="27" fillId="0" borderId="0" xfId="0" applyFont="1" applyBorder="1"/>
    <xf numFmtId="0" fontId="27" fillId="0" borderId="0" xfId="0" applyFont="1" applyAlignment="1">
      <alignment vertical="center"/>
    </xf>
    <xf numFmtId="0" fontId="27" fillId="0" borderId="0" xfId="0" applyFont="1" applyBorder="1" applyAlignment="1">
      <alignment vertical="center"/>
    </xf>
    <xf numFmtId="0" fontId="27" fillId="0" borderId="22" xfId="0" applyFont="1" applyFill="1" applyBorder="1" applyAlignment="1">
      <alignment horizontal="left" vertical="center" wrapText="1"/>
    </xf>
    <xf numFmtId="0" fontId="13" fillId="0" borderId="22" xfId="0" applyFont="1" applyFill="1" applyBorder="1" applyAlignment="1">
      <alignment horizontal="center" vertical="center" wrapText="1"/>
    </xf>
    <xf numFmtId="174" fontId="13" fillId="0" borderId="22" xfId="13" applyNumberFormat="1" applyFont="1" applyFill="1" applyBorder="1" applyAlignment="1">
      <alignment horizontal="center" vertical="center" wrapText="1"/>
    </xf>
    <xf numFmtId="177" fontId="13" fillId="0" borderId="22" xfId="0" applyNumberFormat="1" applyFont="1" applyFill="1" applyBorder="1" applyAlignment="1">
      <alignment horizontal="center" vertical="center" wrapText="1"/>
    </xf>
    <xf numFmtId="0" fontId="24" fillId="4" borderId="8" xfId="0" applyFont="1" applyFill="1" applyBorder="1" applyAlignment="1">
      <alignment horizontal="left" vertical="center"/>
    </xf>
    <xf numFmtId="0" fontId="24" fillId="4" borderId="6" xfId="0" applyFont="1" applyFill="1" applyBorder="1" applyAlignment="1">
      <alignment horizontal="left" vertical="center"/>
    </xf>
    <xf numFmtId="0" fontId="24" fillId="4" borderId="6" xfId="0" applyFont="1" applyFill="1" applyBorder="1" applyAlignment="1">
      <alignment vertical="center"/>
    </xf>
    <xf numFmtId="0" fontId="25" fillId="4" borderId="0" xfId="0" applyFont="1" applyFill="1" applyBorder="1" applyAlignment="1">
      <alignment vertical="center"/>
    </xf>
    <xf numFmtId="0" fontId="13" fillId="4" borderId="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centerContinuous" vertical="center"/>
    </xf>
    <xf numFmtId="0" fontId="13" fillId="4" borderId="2" xfId="0" applyFont="1" applyFill="1" applyBorder="1" applyAlignment="1">
      <alignment horizontal="centerContinuous" vertical="center" wrapText="1"/>
    </xf>
    <xf numFmtId="0" fontId="27" fillId="4" borderId="14" xfId="0" applyFont="1" applyFill="1" applyBorder="1" applyAlignment="1">
      <alignment horizontal="center" vertical="center" textRotation="90"/>
    </xf>
    <xf numFmtId="174" fontId="33" fillId="4" borderId="14" xfId="13" applyNumberFormat="1" applyFont="1" applyFill="1" applyBorder="1" applyAlignment="1">
      <alignment horizontal="center" vertical="center" wrapText="1"/>
    </xf>
    <xf numFmtId="174" fontId="33" fillId="4" borderId="23" xfId="13" applyNumberFormat="1"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3" xfId="0" applyFont="1" applyFill="1" applyBorder="1" applyAlignment="1">
      <alignment horizontal="center" vertical="center"/>
    </xf>
    <xf numFmtId="0" fontId="18" fillId="3" borderId="11" xfId="0" applyFont="1" applyFill="1" applyBorder="1" applyAlignment="1"/>
    <xf numFmtId="0" fontId="36" fillId="0" borderId="22" xfId="0" applyFont="1" applyFill="1" applyBorder="1" applyAlignment="1">
      <alignment horizontal="center" vertical="center" wrapText="1"/>
    </xf>
    <xf numFmtId="0" fontId="33" fillId="0" borderId="22" xfId="0" applyFont="1" applyFill="1" applyBorder="1" applyAlignment="1">
      <alignment horizontal="left" vertical="center" wrapText="1"/>
    </xf>
    <xf numFmtId="168" fontId="36" fillId="0" borderId="10" xfId="13" applyFont="1" applyFill="1" applyBorder="1" applyAlignment="1">
      <alignment horizontal="center" vertical="center" wrapText="1"/>
    </xf>
    <xf numFmtId="168" fontId="36" fillId="0" borderId="3" xfId="13" applyFont="1" applyFill="1" applyBorder="1" applyAlignment="1">
      <alignment horizontal="center" vertical="center" wrapText="1"/>
    </xf>
    <xf numFmtId="0" fontId="13" fillId="0" borderId="22" xfId="0" applyFont="1" applyFill="1" applyBorder="1" applyAlignment="1">
      <alignment vertical="center" wrapText="1"/>
    </xf>
    <xf numFmtId="0" fontId="27" fillId="0" borderId="22" xfId="0" applyFont="1" applyFill="1" applyBorder="1" applyAlignment="1">
      <alignment vertical="center" wrapText="1"/>
    </xf>
    <xf numFmtId="175" fontId="13" fillId="0" borderId="22" xfId="13" applyNumberFormat="1" applyFont="1" applyFill="1" applyBorder="1" applyAlignment="1">
      <alignment horizontal="center" vertical="center" wrapText="1"/>
    </xf>
    <xf numFmtId="0" fontId="24" fillId="4" borderId="8" xfId="0" applyFont="1" applyFill="1" applyBorder="1" applyAlignment="1">
      <alignment vertical="center"/>
    </xf>
    <xf numFmtId="0" fontId="29" fillId="4" borderId="6" xfId="0" applyFont="1" applyFill="1" applyBorder="1" applyAlignment="1">
      <alignment vertical="center"/>
    </xf>
    <xf numFmtId="0" fontId="25" fillId="4" borderId="15"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39" fillId="4" borderId="0" xfId="0" applyFont="1" applyFill="1" applyBorder="1" applyAlignment="1">
      <alignment horizontal="center" vertical="center" wrapText="1"/>
    </xf>
    <xf numFmtId="0" fontId="39" fillId="4" borderId="25" xfId="0" applyFont="1" applyFill="1" applyBorder="1" applyAlignment="1">
      <alignment horizontal="center" vertical="center" wrapText="1"/>
    </xf>
    <xf numFmtId="0" fontId="13" fillId="4" borderId="24" xfId="0" applyFont="1" applyFill="1" applyBorder="1" applyAlignment="1">
      <alignment vertical="center"/>
    </xf>
    <xf numFmtId="0" fontId="39" fillId="4" borderId="0" xfId="0" applyFont="1" applyFill="1" applyBorder="1" applyAlignment="1">
      <alignment horizontal="left" vertical="center" indent="1"/>
    </xf>
    <xf numFmtId="0" fontId="39" fillId="4" borderId="0" xfId="0" applyFont="1" applyFill="1" applyBorder="1" applyAlignment="1">
      <alignment vertical="center"/>
    </xf>
    <xf numFmtId="0" fontId="39" fillId="4" borderId="0" xfId="0" applyFont="1" applyFill="1" applyBorder="1" applyAlignment="1">
      <alignment vertical="center" wrapText="1"/>
    </xf>
    <xf numFmtId="0" fontId="27" fillId="4" borderId="25" xfId="0" applyFont="1" applyFill="1" applyBorder="1" applyAlignment="1"/>
    <xf numFmtId="0" fontId="24" fillId="4" borderId="4" xfId="0" applyFont="1" applyFill="1" applyBorder="1" applyAlignment="1">
      <alignment vertical="center"/>
    </xf>
    <xf numFmtId="0" fontId="24" fillId="4" borderId="5" xfId="0" applyFont="1" applyFill="1" applyBorder="1" applyAlignment="1">
      <alignment horizontal="left" vertical="center"/>
    </xf>
    <xf numFmtId="1" fontId="13" fillId="4" borderId="17" xfId="11" applyNumberFormat="1" applyFont="1" applyFill="1" applyBorder="1" applyAlignment="1">
      <alignment horizontal="center" vertical="center" wrapText="1"/>
    </xf>
    <xf numFmtId="0" fontId="15" fillId="0" borderId="22" xfId="0" applyFont="1" applyFill="1" applyBorder="1" applyAlignment="1">
      <alignment vertical="center" wrapText="1"/>
    </xf>
    <xf numFmtId="0" fontId="15" fillId="0" borderId="22" xfId="0" applyFont="1" applyFill="1" applyBorder="1" applyAlignment="1">
      <alignment horizontal="center" vertical="center" wrapText="1"/>
    </xf>
    <xf numFmtId="10" fontId="15" fillId="0" borderId="22" xfId="24" applyNumberFormat="1" applyFont="1" applyFill="1" applyBorder="1" applyAlignment="1">
      <alignment horizontal="center" wrapText="1"/>
    </xf>
    <xf numFmtId="176" fontId="15" fillId="0" borderId="22" xfId="13" applyNumberFormat="1" applyFont="1" applyFill="1" applyBorder="1" applyAlignment="1">
      <alignment horizontal="center" wrapText="1"/>
    </xf>
    <xf numFmtId="178" fontId="35" fillId="0" borderId="22" xfId="13" applyNumberFormat="1" applyFont="1" applyFill="1" applyBorder="1" applyAlignment="1">
      <alignment horizontal="center" wrapText="1"/>
    </xf>
    <xf numFmtId="3" fontId="15" fillId="0" borderId="22" xfId="13" applyNumberFormat="1" applyFont="1" applyFill="1" applyBorder="1" applyAlignment="1">
      <alignment horizontal="center" wrapText="1"/>
    </xf>
    <xf numFmtId="0" fontId="31" fillId="0" borderId="0" xfId="23" applyFont="1" applyFill="1" applyBorder="1" applyAlignment="1">
      <alignment horizontal="left" vertical="center" wrapText="1"/>
    </xf>
    <xf numFmtId="0" fontId="17" fillId="3" borderId="13" xfId="0" applyFont="1" applyFill="1" applyBorder="1" applyAlignment="1">
      <alignment horizontal="left"/>
    </xf>
    <xf numFmtId="0" fontId="17" fillId="3" borderId="0" xfId="0" applyFont="1" applyFill="1" applyBorder="1" applyAlignment="1">
      <alignment horizontal="left"/>
    </xf>
    <xf numFmtId="0" fontId="13" fillId="4" borderId="13" xfId="0" applyFont="1" applyFill="1" applyBorder="1" applyAlignment="1">
      <alignment horizontal="center" vertical="center" textRotation="90" wrapText="1"/>
    </xf>
    <xf numFmtId="0" fontId="33" fillId="0" borderId="22" xfId="0" applyFont="1" applyFill="1" applyBorder="1" applyAlignment="1">
      <alignment horizontal="left" vertical="center" wrapText="1"/>
    </xf>
    <xf numFmtId="0" fontId="0" fillId="0" borderId="22" xfId="0" applyFill="1" applyBorder="1" applyAlignment="1">
      <alignment horizontal="left" vertical="center" wrapText="1"/>
    </xf>
    <xf numFmtId="0" fontId="31" fillId="3" borderId="0" xfId="0" quotePrefix="1" applyFont="1" applyFill="1" applyBorder="1" applyAlignment="1">
      <alignment horizontal="left" wrapText="1"/>
    </xf>
    <xf numFmtId="0" fontId="14" fillId="0" borderId="12" xfId="0" applyFont="1" applyBorder="1" applyAlignment="1">
      <alignment horizontal="left" wrapText="1"/>
    </xf>
    <xf numFmtId="0" fontId="14" fillId="0" borderId="12" xfId="0" applyFont="1" applyBorder="1" applyAlignment="1">
      <alignment horizontal="left"/>
    </xf>
    <xf numFmtId="4" fontId="34" fillId="4" borderId="18" xfId="11" applyNumberFormat="1" applyFont="1" applyFill="1" applyBorder="1" applyAlignment="1">
      <alignment horizontal="center" vertical="center" wrapText="1"/>
    </xf>
    <xf numFmtId="4" fontId="34" fillId="4" borderId="26" xfId="11" applyNumberFormat="1" applyFont="1" applyFill="1" applyBorder="1" applyAlignment="1">
      <alignment horizontal="center" vertical="center" wrapText="1"/>
    </xf>
    <xf numFmtId="1" fontId="13" fillId="4" borderId="3" xfId="11" applyNumberFormat="1" applyFont="1" applyFill="1" applyBorder="1" applyAlignment="1">
      <alignment horizontal="center" vertical="center" wrapText="1"/>
    </xf>
    <xf numFmtId="1" fontId="13" fillId="4" borderId="14" xfId="11" applyNumberFormat="1" applyFont="1" applyFill="1" applyBorder="1" applyAlignment="1">
      <alignment horizontal="center" vertical="center" wrapText="1"/>
    </xf>
    <xf numFmtId="1" fontId="13" fillId="4" borderId="19" xfId="11" applyNumberFormat="1" applyFont="1" applyFill="1" applyBorder="1" applyAlignment="1">
      <alignment horizontal="center" vertical="center" wrapText="1"/>
    </xf>
    <xf numFmtId="1" fontId="13" fillId="4" borderId="20" xfId="11" applyNumberFormat="1" applyFont="1" applyFill="1" applyBorder="1" applyAlignment="1">
      <alignment horizontal="center" vertical="center" wrapText="1"/>
    </xf>
    <xf numFmtId="1" fontId="13" fillId="4" borderId="21" xfId="11" applyNumberFormat="1" applyFont="1" applyFill="1" applyBorder="1" applyAlignment="1">
      <alignment horizontal="center" vertical="center" wrapText="1"/>
    </xf>
    <xf numFmtId="0" fontId="14" fillId="0" borderId="8" xfId="12" applyFont="1" applyBorder="1" applyAlignment="1">
      <alignment horizontal="left" wrapText="1"/>
    </xf>
    <xf numFmtId="0" fontId="14" fillId="0" borderId="6" xfId="12" applyFont="1" applyBorder="1" applyAlignment="1">
      <alignment horizontal="left" wrapText="1"/>
    </xf>
    <xf numFmtId="0" fontId="14" fillId="0" borderId="9" xfId="12" applyFont="1" applyBorder="1" applyAlignment="1">
      <alignment horizontal="left" wrapText="1"/>
    </xf>
    <xf numFmtId="4" fontId="13" fillId="4" borderId="18" xfId="11" applyNumberFormat="1" applyFont="1" applyFill="1" applyBorder="1" applyAlignment="1">
      <alignment horizontal="center" vertical="center" wrapText="1"/>
    </xf>
    <xf numFmtId="4" fontId="13" fillId="4" borderId="26" xfId="11" applyNumberFormat="1" applyFont="1" applyFill="1" applyBorder="1" applyAlignment="1">
      <alignment horizontal="center" vertical="center" wrapText="1"/>
    </xf>
  </cellXfs>
  <cellStyles count="25">
    <cellStyle name="Comma 2" xfId="1"/>
    <cellStyle name="Following" xfId="2"/>
    <cellStyle name="Millares [0]_Person" xfId="3"/>
    <cellStyle name="Millares_Person" xfId="4"/>
    <cellStyle name="Moeda [0]_aola" xfId="5"/>
    <cellStyle name="Moeda_aola" xfId="6"/>
    <cellStyle name="Moneda [0]_Person" xfId="7"/>
    <cellStyle name="Moneda_Person" xfId="8"/>
    <cellStyle name="Normal 2" xfId="9"/>
    <cellStyle name="Normal 3" xfId="10"/>
    <cellStyle name="Normal 4" xfId="23"/>
    <cellStyle name="Normal_ASTRA_PRICES_03_08 NOT APPLICABLE" xfId="11"/>
    <cellStyle name="Normal_CORSA_NEW_PRICES_03_05" xfId="12"/>
    <cellStyle name="Preise inkl." xfId="13"/>
    <cellStyle name="Schraffur" xfId="14"/>
    <cellStyle name="Separador de milhares [0]_Person" xfId="15"/>
    <cellStyle name="Separador de milhares_Person" xfId="16"/>
    <cellStyle name="Standard 2" xfId="17"/>
    <cellStyle name="Standard 3" xfId="18"/>
    <cellStyle name="Standard 3 2" xfId="19"/>
    <cellStyle name="Standard 4" xfId="20"/>
    <cellStyle name="Standard_Abbrev.XLS" xfId="21"/>
    <cellStyle name="Κανονικό" xfId="0" builtinId="0"/>
    <cellStyle name="Ποσοστό" xfId="24" builtinId="5"/>
    <cellStyle name="표준_C100 BM 동력성능 종합"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EAEAEA"/>
      <color rgb="FFEEECE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5</xdr:col>
      <xdr:colOff>541371</xdr:colOff>
      <xdr:row>0</xdr:row>
      <xdr:rowOff>0</xdr:rowOff>
    </xdr:from>
    <xdr:to>
      <xdr:col>5</xdr:col>
      <xdr:colOff>541371</xdr:colOff>
      <xdr:row>1</xdr:row>
      <xdr:rowOff>148588</xdr:rowOff>
    </xdr:to>
    <xdr:sp macro="" textlink="">
      <xdr:nvSpPr>
        <xdr:cNvPr id="2" name="Rectangle 1"/>
        <xdr:cNvSpPr>
          <a:spLocks noChangeAspect="1"/>
        </xdr:cNvSpPr>
      </xdr:nvSpPr>
      <xdr:spPr>
        <a:xfrm>
          <a:off x="6464576" y="0"/>
          <a:ext cx="608772" cy="615313"/>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4000" b="0" i="1">
              <a:solidFill>
                <a:schemeClr val="bg1"/>
              </a:solidFill>
              <a:latin typeface="Opel Sans" pitchFamily="34" charset="-95"/>
            </a:rPr>
            <a:t>1</a:t>
          </a:r>
          <a:endParaRPr lang="en-US" sz="4000" b="0" i="1">
            <a:solidFill>
              <a:schemeClr val="bg1"/>
            </a:solidFill>
            <a:latin typeface="Opel Sans" pitchFamily="34" charset="-95"/>
          </a:endParaRPr>
        </a:p>
      </xdr:txBody>
    </xdr:sp>
    <xdr:clientData/>
  </xdr:twoCellAnchor>
  <xdr:twoCellAnchor editAs="absolute">
    <xdr:from>
      <xdr:col>5</xdr:col>
      <xdr:colOff>990601</xdr:colOff>
      <xdr:row>0</xdr:row>
      <xdr:rowOff>10816</xdr:rowOff>
    </xdr:from>
    <xdr:to>
      <xdr:col>5</xdr:col>
      <xdr:colOff>1477103</xdr:colOff>
      <xdr:row>1</xdr:row>
      <xdr:rowOff>0</xdr:rowOff>
    </xdr:to>
    <xdr:sp macro="" textlink="">
      <xdr:nvSpPr>
        <xdr:cNvPr id="3" name="Rectangle 2"/>
        <xdr:cNvSpPr>
          <a:spLocks noChangeAspect="1"/>
        </xdr:cNvSpPr>
      </xdr:nvSpPr>
      <xdr:spPr>
        <a:xfrm>
          <a:off x="7124701" y="10816"/>
          <a:ext cx="486502" cy="455909"/>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2800" b="0" i="1">
              <a:solidFill>
                <a:sysClr val="windowText" lastClr="000000"/>
              </a:solidFill>
              <a:latin typeface="Opel Sans" pitchFamily="34" charset="-95"/>
            </a:rPr>
            <a:t>1</a:t>
          </a:r>
          <a:endParaRPr lang="en-US" sz="2800" b="0" i="1">
            <a:solidFill>
              <a:sysClr val="windowText" lastClr="000000"/>
            </a:solidFill>
            <a:latin typeface="Opel Sans" pitchFamily="34" charset="-95"/>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66232</xdr:colOff>
      <xdr:row>0</xdr:row>
      <xdr:rowOff>10584</xdr:rowOff>
    </xdr:from>
    <xdr:to>
      <xdr:col>4</xdr:col>
      <xdr:colOff>766989</xdr:colOff>
      <xdr:row>0</xdr:row>
      <xdr:rowOff>560918</xdr:rowOff>
    </xdr:to>
    <xdr:sp macro="" textlink="">
      <xdr:nvSpPr>
        <xdr:cNvPr id="56" name="Rectangle 55"/>
        <xdr:cNvSpPr>
          <a:spLocks noChangeAspect="1"/>
        </xdr:cNvSpPr>
      </xdr:nvSpPr>
      <xdr:spPr>
        <a:xfrm>
          <a:off x="8448232" y="10584"/>
          <a:ext cx="700757" cy="550334"/>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ysClr val="windowText" lastClr="000000"/>
              </a:solidFill>
              <a:latin typeface="Opel Sans" pitchFamily="34" charset="-95"/>
            </a:rPr>
            <a:t>3</a:t>
          </a:r>
        </a:p>
      </xdr:txBody>
    </xdr:sp>
    <xdr:clientData/>
  </xdr:twoCellAnchor>
  <xdr:twoCellAnchor editAs="oneCell">
    <xdr:from>
      <xdr:col>0</xdr:col>
      <xdr:colOff>5182416</xdr:colOff>
      <xdr:row>10</xdr:row>
      <xdr:rowOff>19767</xdr:rowOff>
    </xdr:from>
    <xdr:to>
      <xdr:col>0</xdr:col>
      <xdr:colOff>5575644</xdr:colOff>
      <xdr:row>10</xdr:row>
      <xdr:rowOff>403851</xdr:rowOff>
    </xdr:to>
    <xdr:pic>
      <xdr:nvPicPr>
        <xdr:cNvPr id="8" name="Picture 7"/>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xmlns="" val="0"/>
            </a:ext>
          </a:extLst>
        </a:blip>
        <a:stretch>
          <a:fillRect/>
        </a:stretch>
      </xdr:blipFill>
      <xdr:spPr>
        <a:xfrm>
          <a:off x="5182416" y="4577428"/>
          <a:ext cx="393228" cy="384084"/>
        </a:xfrm>
        <a:prstGeom prst="rect">
          <a:avLst/>
        </a:prstGeom>
      </xdr:spPr>
    </xdr:pic>
    <xdr:clientData/>
  </xdr:twoCellAnchor>
  <xdr:twoCellAnchor editAs="oneCell">
    <xdr:from>
      <xdr:col>0</xdr:col>
      <xdr:colOff>5183439</xdr:colOff>
      <xdr:row>4</xdr:row>
      <xdr:rowOff>27106</xdr:rowOff>
    </xdr:from>
    <xdr:to>
      <xdr:col>0</xdr:col>
      <xdr:colOff>5600245</xdr:colOff>
      <xdr:row>4</xdr:row>
      <xdr:rowOff>453838</xdr:rowOff>
    </xdr:to>
    <xdr:pic>
      <xdr:nvPicPr>
        <xdr:cNvPr id="21" name="Picture 20"/>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xmlns="" val="0"/>
            </a:ext>
          </a:extLst>
        </a:blip>
        <a:stretch>
          <a:fillRect/>
        </a:stretch>
      </xdr:blipFill>
      <xdr:spPr>
        <a:xfrm>
          <a:off x="5183439" y="1551106"/>
          <a:ext cx="416806" cy="426732"/>
        </a:xfrm>
        <a:prstGeom prst="rect">
          <a:avLst/>
        </a:prstGeom>
      </xdr:spPr>
    </xdr:pic>
    <xdr:clientData/>
  </xdr:twoCellAnchor>
  <xdr:oneCellAnchor>
    <xdr:from>
      <xdr:col>0</xdr:col>
      <xdr:colOff>5126328</xdr:colOff>
      <xdr:row>12</xdr:row>
      <xdr:rowOff>9525</xdr:rowOff>
    </xdr:from>
    <xdr:ext cx="372625" cy="382057"/>
    <xdr:pic>
      <xdr:nvPicPr>
        <xdr:cNvPr id="27" name="Picture 26"/>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xmlns="" val="0"/>
            </a:ext>
          </a:extLst>
        </a:blip>
        <a:stretch>
          <a:fillRect/>
        </a:stretch>
      </xdr:blipFill>
      <xdr:spPr>
        <a:xfrm>
          <a:off x="5126328" y="5375275"/>
          <a:ext cx="372625" cy="382057"/>
        </a:xfrm>
        <a:prstGeom prst="rect">
          <a:avLst/>
        </a:prstGeom>
      </xdr:spPr>
    </xdr:pic>
    <xdr:clientData/>
  </xdr:oneCellAnchor>
  <xdr:twoCellAnchor editAs="oneCell">
    <xdr:from>
      <xdr:col>0</xdr:col>
      <xdr:colOff>5163637</xdr:colOff>
      <xdr:row>6</xdr:row>
      <xdr:rowOff>30691</xdr:rowOff>
    </xdr:from>
    <xdr:to>
      <xdr:col>0</xdr:col>
      <xdr:colOff>5599738</xdr:colOff>
      <xdr:row>6</xdr:row>
      <xdr:rowOff>439955</xdr:rowOff>
    </xdr:to>
    <xdr:pic>
      <xdr:nvPicPr>
        <xdr:cNvPr id="23" name="Picture 22"/>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xmlns="" val="0"/>
            </a:ext>
          </a:extLst>
        </a:blip>
        <a:stretch>
          <a:fillRect/>
        </a:stretch>
      </xdr:blipFill>
      <xdr:spPr>
        <a:xfrm>
          <a:off x="5163637" y="2507191"/>
          <a:ext cx="436101" cy="40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138941</xdr:colOff>
      <xdr:row>0</xdr:row>
      <xdr:rowOff>0</xdr:rowOff>
    </xdr:from>
    <xdr:to>
      <xdr:col>4</xdr:col>
      <xdr:colOff>138941</xdr:colOff>
      <xdr:row>0</xdr:row>
      <xdr:rowOff>609600</xdr:rowOff>
    </xdr:to>
    <xdr:sp macro="" textlink="">
      <xdr:nvSpPr>
        <xdr:cNvPr id="46499" name="Rectangle 1"/>
        <xdr:cNvSpPr>
          <a:spLocks noChangeAspect="1"/>
        </xdr:cNvSpPr>
      </xdr:nvSpPr>
      <xdr:spPr bwMode="auto">
        <a:xfrm>
          <a:off x="15011400" y="0"/>
          <a:ext cx="0" cy="609600"/>
        </a:xfrm>
        <a:prstGeom prst="rect">
          <a:avLst/>
        </a:prstGeom>
        <a:solidFill>
          <a:srgbClr val="777777"/>
        </a:solidFill>
        <a:ln>
          <a:noFill/>
        </a:ln>
        <a:extLst>
          <a:ext uri="{91240B29-F687-4F45-9708-019B960494DF}">
            <a14:hiddenLine xmlns:a14="http://schemas.microsoft.com/office/drawing/2010/main" xmlns="" w="25400" algn="ctr">
              <a:solidFill>
                <a:srgbClr val="000000"/>
              </a:solidFill>
              <a:miter lim="800000"/>
              <a:headEnd/>
              <a:tailEnd/>
            </a14:hiddenLine>
          </a:ext>
        </a:extLst>
      </xdr:spPr>
    </xdr:sp>
    <xdr:clientData/>
  </xdr:twoCellAnchor>
  <xdr:twoCellAnchor editAs="absolute">
    <xdr:from>
      <xdr:col>11</xdr:col>
      <xdr:colOff>295275</xdr:colOff>
      <xdr:row>0</xdr:row>
      <xdr:rowOff>14551</xdr:rowOff>
    </xdr:from>
    <xdr:to>
      <xdr:col>11</xdr:col>
      <xdr:colOff>985718</xdr:colOff>
      <xdr:row>0</xdr:row>
      <xdr:rowOff>809625</xdr:rowOff>
    </xdr:to>
    <xdr:sp macro="" textlink="">
      <xdr:nvSpPr>
        <xdr:cNvPr id="4" name="Rectangle 3"/>
        <xdr:cNvSpPr>
          <a:spLocks noChangeAspect="1"/>
        </xdr:cNvSpPr>
      </xdr:nvSpPr>
      <xdr:spPr>
        <a:xfrm>
          <a:off x="12753975" y="14551"/>
          <a:ext cx="690443" cy="795074"/>
        </a:xfrm>
        <a:prstGeom prst="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ysClr val="windowText" lastClr="000000"/>
              </a:solidFill>
              <a:latin typeface="Opel Sans" pitchFamily="34" charset="-95"/>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68"/>
  <sheetViews>
    <sheetView showGridLines="0" tabSelected="1" workbookViewId="0">
      <selection activeCell="F13" sqref="F13"/>
    </sheetView>
  </sheetViews>
  <sheetFormatPr defaultColWidth="9" defaultRowHeight="12.75" zeroHeight="1"/>
  <cols>
    <col min="1" max="1" width="4.125" style="1" customWidth="1"/>
    <col min="2" max="2" width="24.625" style="5" customWidth="1"/>
    <col min="3" max="3" width="12.25" style="5" customWidth="1"/>
    <col min="4" max="6" width="19.75" style="5" customWidth="1"/>
    <col min="7" max="7" width="0.125" style="5" customWidth="1"/>
    <col min="8" max="15" width="9" style="5" customWidth="1"/>
    <col min="16" max="16384" width="9" style="5"/>
  </cols>
  <sheetData>
    <row r="1" spans="1:13" s="25" customFormat="1" ht="36.75" customHeight="1">
      <c r="A1" s="41" t="s">
        <v>65</v>
      </c>
      <c r="B1" s="42"/>
      <c r="C1" s="42"/>
      <c r="D1" s="43"/>
      <c r="E1" s="43"/>
      <c r="F1" s="44"/>
      <c r="G1" s="26"/>
    </row>
    <row r="2" spans="1:13" s="1" customFormat="1" ht="17.25" customHeight="1">
      <c r="A2" s="2"/>
      <c r="B2" s="2"/>
      <c r="C2" s="2"/>
      <c r="D2" s="3"/>
      <c r="E2" s="2"/>
      <c r="F2" s="5"/>
      <c r="G2" s="5"/>
    </row>
    <row r="3" spans="1:13" s="1" customFormat="1" ht="31.5">
      <c r="A3" s="27"/>
      <c r="B3" s="27"/>
      <c r="C3" s="27"/>
      <c r="D3" s="45" t="s">
        <v>20</v>
      </c>
      <c r="E3" s="46" t="s">
        <v>21</v>
      </c>
      <c r="F3" s="46" t="s">
        <v>22</v>
      </c>
      <c r="G3" s="5"/>
    </row>
    <row r="4" spans="1:13" s="1" customFormat="1" ht="49.5" customHeight="1">
      <c r="A4" s="49"/>
      <c r="B4" s="52" t="s">
        <v>0</v>
      </c>
      <c r="C4" s="53" t="s">
        <v>1</v>
      </c>
      <c r="D4" s="47" t="s">
        <v>32</v>
      </c>
      <c r="E4" s="48"/>
      <c r="F4" s="48"/>
      <c r="G4" s="5"/>
    </row>
    <row r="5" spans="1:13" s="1" customFormat="1" ht="29.25" customHeight="1">
      <c r="A5" s="85"/>
      <c r="B5" s="86" t="s">
        <v>30</v>
      </c>
      <c r="C5" s="55" t="s">
        <v>27</v>
      </c>
      <c r="D5" s="51">
        <f>'Ανάλυση Τιμών Μοντέλων'!F5</f>
        <v>13650</v>
      </c>
      <c r="E5" s="50">
        <f>'Ανάλυση Τιμών Μοντέλων'!F7</f>
        <v>16449.999999999996</v>
      </c>
      <c r="F5" s="58"/>
      <c r="G5" s="5"/>
      <c r="H5" s="4"/>
      <c r="I5" s="4"/>
      <c r="J5" s="4"/>
      <c r="K5" s="4"/>
      <c r="L5" s="4"/>
      <c r="M5" s="4"/>
    </row>
    <row r="6" spans="1:13" s="1" customFormat="1" ht="29.25" customHeight="1">
      <c r="A6" s="85"/>
      <c r="B6" s="87"/>
      <c r="C6" s="55" t="s">
        <v>28</v>
      </c>
      <c r="D6" s="51">
        <f>'Ανάλυση Τιμών Μοντέλων'!F6</f>
        <v>14250</v>
      </c>
      <c r="E6" s="50">
        <f>'Ανάλυση Τιμών Μοντέλων'!F8</f>
        <v>17049.999999999996</v>
      </c>
      <c r="F6" s="58"/>
      <c r="G6" s="5"/>
      <c r="H6" s="4"/>
      <c r="I6" s="4"/>
      <c r="J6" s="4"/>
      <c r="K6" s="4"/>
      <c r="L6" s="4"/>
      <c r="M6" s="4"/>
    </row>
    <row r="7" spans="1:13" s="1" customFormat="1" ht="29.25" customHeight="1">
      <c r="A7" s="85"/>
      <c r="B7" s="56" t="s">
        <v>31</v>
      </c>
      <c r="C7" s="55" t="s">
        <v>29</v>
      </c>
      <c r="D7" s="57"/>
      <c r="E7" s="58"/>
      <c r="F7" s="50">
        <f>'Ανάλυση Τιμών Μοντέλων'!F9</f>
        <v>17550</v>
      </c>
      <c r="G7" s="5"/>
      <c r="H7" s="4"/>
      <c r="I7" s="4"/>
      <c r="J7" s="4"/>
      <c r="K7" s="4"/>
      <c r="L7" s="4"/>
      <c r="M7" s="4"/>
    </row>
    <row r="8" spans="1:13" s="6" customFormat="1" ht="12">
      <c r="A8" s="22"/>
      <c r="B8" s="54"/>
      <c r="C8" s="54"/>
      <c r="D8" s="7"/>
    </row>
    <row r="9" spans="1:13" s="6" customFormat="1" ht="228" customHeight="1">
      <c r="A9" s="82" t="s">
        <v>25</v>
      </c>
      <c r="B9" s="82"/>
      <c r="C9" s="82"/>
      <c r="D9" s="82"/>
      <c r="E9" s="82"/>
      <c r="F9" s="82"/>
      <c r="G9" s="82"/>
    </row>
    <row r="10" spans="1:13" s="6" customFormat="1" ht="14.25" customHeight="1">
      <c r="A10" s="83"/>
      <c r="B10" s="84"/>
      <c r="C10" s="84"/>
      <c r="D10" s="84"/>
      <c r="E10" s="84"/>
      <c r="F10" s="84"/>
    </row>
    <row r="11" spans="1:13" s="6" customFormat="1" ht="33" customHeight="1">
      <c r="A11" s="82" t="s">
        <v>26</v>
      </c>
      <c r="B11" s="82"/>
      <c r="C11" s="82"/>
      <c r="D11" s="82"/>
      <c r="E11" s="82"/>
      <c r="F11" s="82"/>
      <c r="G11" s="82"/>
    </row>
    <row r="12" spans="1:13"/>
    <row r="13" spans="1:13"/>
    <row r="14" spans="1:13"/>
    <row r="15" spans="1:13"/>
    <row r="16" spans="1:13"/>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sheetData>
  <mergeCells count="5">
    <mergeCell ref="A11:G11"/>
    <mergeCell ref="A10:F10"/>
    <mergeCell ref="A5:A7"/>
    <mergeCell ref="A9:G9"/>
    <mergeCell ref="B5:B6"/>
  </mergeCells>
  <printOptions horizontalCentered="1"/>
  <pageMargins left="0.19685039370078741" right="0.19685039370078741" top="0.59055118110236227" bottom="0.39370078740157483"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A1:F541"/>
  <sheetViews>
    <sheetView showGridLines="0" zoomScale="90" zoomScaleNormal="90" zoomScaleSheetLayoutView="100" workbookViewId="0">
      <selection activeCell="J15" sqref="J15"/>
    </sheetView>
  </sheetViews>
  <sheetFormatPr defaultColWidth="9" defaultRowHeight="12.75" zeroHeight="1"/>
  <cols>
    <col min="1" max="1" width="74.625" style="1" customWidth="1"/>
    <col min="2" max="2" width="10.125" style="11" customWidth="1"/>
    <col min="3" max="3" width="10" style="1" customWidth="1"/>
    <col min="4" max="4" width="15.25" style="1" customWidth="1"/>
    <col min="5" max="5" width="10.75" style="1" customWidth="1"/>
    <col min="6" max="6" width="9" style="1" customWidth="1"/>
    <col min="7" max="16384" width="9" style="1"/>
  </cols>
  <sheetData>
    <row r="1" spans="1:6" ht="49.9" customHeight="1">
      <c r="A1" s="62" t="s">
        <v>66</v>
      </c>
      <c r="B1" s="43"/>
      <c r="C1" s="63"/>
      <c r="D1" s="63"/>
      <c r="E1" s="63"/>
    </row>
    <row r="2" spans="1:6">
      <c r="A2" s="2"/>
      <c r="B2" s="8"/>
      <c r="C2" s="23"/>
      <c r="D2" s="23"/>
      <c r="E2" s="23"/>
    </row>
    <row r="3" spans="1:6" s="25" customFormat="1" ht="54">
      <c r="A3" s="33"/>
      <c r="B3" s="33"/>
      <c r="C3" s="64" t="s">
        <v>9</v>
      </c>
      <c r="D3" s="64" t="s">
        <v>19</v>
      </c>
      <c r="E3" s="65" t="s">
        <v>14</v>
      </c>
    </row>
    <row r="4" spans="1:6" s="24" customFormat="1" ht="21.6" customHeight="1">
      <c r="A4" s="68" t="s">
        <v>17</v>
      </c>
      <c r="B4" s="69"/>
      <c r="C4" s="66"/>
      <c r="D4" s="66"/>
      <c r="E4" s="67"/>
    </row>
    <row r="5" spans="1:6" s="35" customFormat="1" ht="37.5" customHeight="1">
      <c r="A5" s="59" t="s">
        <v>44</v>
      </c>
      <c r="B5" s="38" t="s">
        <v>12</v>
      </c>
      <c r="C5" s="39" t="s">
        <v>3</v>
      </c>
      <c r="D5" s="38" t="s">
        <v>2</v>
      </c>
      <c r="E5" s="38" t="s">
        <v>2</v>
      </c>
    </row>
    <row r="6" spans="1:6" s="35" customFormat="1" ht="37.5" customHeight="1">
      <c r="A6" s="59" t="s">
        <v>45</v>
      </c>
      <c r="B6" s="38" t="s">
        <v>11</v>
      </c>
      <c r="C6" s="40" t="e">
        <f>#REF!</f>
        <v>#REF!</v>
      </c>
      <c r="D6" s="38" t="s">
        <v>2</v>
      </c>
      <c r="E6" s="38" t="s">
        <v>2</v>
      </c>
    </row>
    <row r="7" spans="1:6" s="35" customFormat="1" ht="37.5" customHeight="1">
      <c r="A7" s="59" t="s">
        <v>46</v>
      </c>
      <c r="B7" s="38" t="s">
        <v>16</v>
      </c>
      <c r="C7" s="40" t="e">
        <f>#REF!</f>
        <v>#REF!</v>
      </c>
      <c r="D7" s="38" t="s">
        <v>2</v>
      </c>
      <c r="E7" s="38" t="s">
        <v>2</v>
      </c>
    </row>
    <row r="8" spans="1:6" s="35" customFormat="1" ht="37.5" customHeight="1">
      <c r="A8" s="59" t="s">
        <v>47</v>
      </c>
      <c r="B8" s="38" t="s">
        <v>10</v>
      </c>
      <c r="C8" s="40" t="e">
        <f>#REF!</f>
        <v>#REF!</v>
      </c>
      <c r="D8" s="38" t="s">
        <v>2</v>
      </c>
      <c r="E8" s="38" t="s">
        <v>2</v>
      </c>
      <c r="F8" s="36"/>
    </row>
    <row r="9" spans="1:6" s="24" customFormat="1" ht="15.75">
      <c r="A9" s="68" t="s">
        <v>48</v>
      </c>
      <c r="B9" s="70"/>
      <c r="C9" s="71"/>
      <c r="D9" s="71"/>
      <c r="E9" s="72"/>
    </row>
    <row r="10" spans="1:6" s="35" customFormat="1" ht="33" customHeight="1">
      <c r="A10" s="60" t="s">
        <v>49</v>
      </c>
      <c r="B10" s="38" t="s">
        <v>15</v>
      </c>
      <c r="C10" s="38" t="s">
        <v>2</v>
      </c>
      <c r="D10" s="38" t="s">
        <v>2</v>
      </c>
      <c r="E10" s="39" t="s">
        <v>3</v>
      </c>
    </row>
    <row r="11" spans="1:6" s="35" customFormat="1" ht="33" customHeight="1">
      <c r="A11" s="37" t="s">
        <v>50</v>
      </c>
      <c r="B11" s="38" t="s">
        <v>13</v>
      </c>
      <c r="C11" s="38" t="s">
        <v>2</v>
      </c>
      <c r="D11" s="39" t="s">
        <v>3</v>
      </c>
      <c r="E11" s="61" t="s">
        <v>2</v>
      </c>
    </row>
    <row r="12" spans="1:6" s="24" customFormat="1" ht="15.75">
      <c r="A12" s="68" t="s">
        <v>51</v>
      </c>
      <c r="B12" s="70"/>
      <c r="C12" s="71"/>
      <c r="D12" s="71"/>
      <c r="E12" s="72"/>
    </row>
    <row r="13" spans="1:6" s="24" customFormat="1" ht="33" customHeight="1">
      <c r="A13" s="60" t="s">
        <v>52</v>
      </c>
      <c r="B13" s="38" t="s">
        <v>18</v>
      </c>
      <c r="C13" s="38" t="e">
        <f>#REF!</f>
        <v>#REF!</v>
      </c>
      <c r="D13" s="38">
        <v>820</v>
      </c>
      <c r="E13" s="39" t="s">
        <v>2</v>
      </c>
    </row>
    <row r="14" spans="1:6" s="24" customFormat="1" ht="33" customHeight="1">
      <c r="A14" s="37" t="s">
        <v>23</v>
      </c>
      <c r="B14" s="38" t="s">
        <v>7</v>
      </c>
      <c r="C14" s="39" t="s">
        <v>3</v>
      </c>
      <c r="D14" s="39" t="s">
        <v>3</v>
      </c>
      <c r="E14" s="39" t="s">
        <v>3</v>
      </c>
      <c r="F14" s="34"/>
    </row>
    <row r="15" spans="1:6" s="24" customFormat="1" ht="33" customHeight="1">
      <c r="A15" s="37" t="s">
        <v>53</v>
      </c>
      <c r="B15" s="38" t="s">
        <v>8</v>
      </c>
      <c r="C15" s="40" t="e">
        <f>#REF!</f>
        <v>#REF!</v>
      </c>
      <c r="D15" s="40" t="s">
        <v>2</v>
      </c>
      <c r="E15" s="40">
        <v>75</v>
      </c>
    </row>
    <row r="16" spans="1:6" ht="12.75" customHeight="1">
      <c r="A16" s="88" t="s">
        <v>42</v>
      </c>
      <c r="B16" s="88"/>
      <c r="C16" s="88"/>
      <c r="D16" s="88"/>
      <c r="E16" s="88"/>
    </row>
    <row r="17" spans="1:5">
      <c r="A17" s="9"/>
      <c r="B17" s="9"/>
      <c r="C17" s="12"/>
      <c r="D17" s="13"/>
      <c r="E17" s="13"/>
    </row>
    <row r="18" spans="1:5">
      <c r="A18" s="10"/>
      <c r="B18" s="2"/>
      <c r="C18" s="14"/>
      <c r="D18" s="2"/>
      <c r="E18" s="2"/>
    </row>
    <row r="19" spans="1:5">
      <c r="A19" s="15"/>
      <c r="B19" s="16"/>
      <c r="C19" s="17"/>
      <c r="D19" s="17"/>
      <c r="E19" s="17"/>
    </row>
    <row r="20" spans="1:5"/>
    <row r="21" spans="1:5"/>
    <row r="22" spans="1:5"/>
    <row r="23" spans="1:5"/>
    <row r="24" spans="1:5"/>
    <row r="25" spans="1:5"/>
    <row r="26" spans="1:5"/>
    <row r="27" spans="1:5"/>
    <row r="28" spans="1:5"/>
    <row r="29" spans="1:5"/>
    <row r="30" spans="1:5"/>
    <row r="31" spans="1:5"/>
    <row r="32" spans="1:5"/>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hidden="1"/>
    <row r="535" hidden="1"/>
    <row r="536" hidden="1"/>
    <row r="537"/>
    <row r="538" hidden="1"/>
    <row r="539"/>
    <row r="540"/>
    <row r="541"/>
  </sheetData>
  <mergeCells count="1">
    <mergeCell ref="A16:E16"/>
  </mergeCells>
  <printOptions horizontalCentered="1"/>
  <pageMargins left="0.70866141732283472" right="0.70866141732283472" top="0.74803149606299213" bottom="0.74803149606299213" header="0.31496062992125984" footer="0.31496062992125984"/>
  <pageSetup paperSize="9" scale="87" orientation="landscape" r:id="rId1"/>
  <headerFooter alignWithMargins="0"/>
  <colBreaks count="1" manualBreakCount="1">
    <brk id="5" max="85" man="1"/>
  </colBreaks>
  <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BX810"/>
  <sheetViews>
    <sheetView showGridLines="0" zoomScaleSheetLayoutView="80" workbookViewId="0">
      <selection activeCell="H12" sqref="H12"/>
    </sheetView>
  </sheetViews>
  <sheetFormatPr defaultColWidth="9" defaultRowHeight="12.75" zeroHeight="1"/>
  <cols>
    <col min="1" max="1" width="36.5" style="1" customWidth="1"/>
    <col min="2" max="2" width="12.375" style="1" bestFit="1" customWidth="1"/>
    <col min="3" max="3" width="9.375" style="1" bestFit="1" customWidth="1"/>
    <col min="4" max="4" width="12" style="1" bestFit="1" customWidth="1"/>
    <col min="5" max="5" width="11.5" style="1" bestFit="1" customWidth="1"/>
    <col min="6" max="12" width="13.625" style="1" customWidth="1"/>
    <col min="13" max="13" width="7" style="29" customWidth="1"/>
    <col min="14" max="14" width="6.875" style="29" hidden="1" customWidth="1"/>
    <col min="15" max="16" width="9.625" style="29" hidden="1" customWidth="1"/>
    <col min="17" max="18" width="9" style="29" customWidth="1"/>
    <col min="19" max="23" width="9.625" style="29" customWidth="1"/>
    <col min="24" max="25" width="9" style="29"/>
    <col min="26" max="16384" width="9" style="1"/>
  </cols>
  <sheetData>
    <row r="1" spans="1:76" ht="64.5" customHeight="1">
      <c r="A1" s="73" t="s">
        <v>64</v>
      </c>
      <c r="B1" s="74"/>
      <c r="C1" s="74"/>
      <c r="D1" s="74"/>
      <c r="E1" s="74"/>
      <c r="F1" s="74"/>
      <c r="G1" s="74"/>
      <c r="H1" s="74"/>
      <c r="I1" s="74"/>
      <c r="J1" s="74"/>
      <c r="K1" s="74"/>
      <c r="L1" s="74"/>
    </row>
    <row r="2" spans="1:76" ht="16.5" customHeight="1">
      <c r="A2" s="18"/>
      <c r="B2" s="19"/>
      <c r="C2" s="19"/>
      <c r="D2" s="19"/>
      <c r="E2" s="19"/>
      <c r="F2" s="19"/>
      <c r="G2" s="19"/>
      <c r="H2" s="28"/>
      <c r="I2" s="19"/>
      <c r="J2" s="19"/>
      <c r="K2" s="20"/>
      <c r="L2" s="21"/>
    </row>
    <row r="3" spans="1:76" s="24" customFormat="1" ht="39" customHeight="1">
      <c r="A3" s="93" t="s">
        <v>33</v>
      </c>
      <c r="B3" s="93" t="s">
        <v>4</v>
      </c>
      <c r="C3" s="93" t="s">
        <v>5</v>
      </c>
      <c r="D3" s="93" t="s">
        <v>41</v>
      </c>
      <c r="E3" s="93" t="s">
        <v>34</v>
      </c>
      <c r="F3" s="101" t="s">
        <v>43</v>
      </c>
      <c r="G3" s="91" t="s">
        <v>35</v>
      </c>
      <c r="H3" s="91" t="s">
        <v>36</v>
      </c>
      <c r="I3" s="91" t="s">
        <v>24</v>
      </c>
      <c r="J3" s="95" t="s">
        <v>37</v>
      </c>
      <c r="K3" s="96"/>
      <c r="L3" s="97"/>
      <c r="M3" s="30"/>
      <c r="N3" s="30"/>
      <c r="O3" s="30"/>
      <c r="P3" s="30"/>
      <c r="Q3" s="30"/>
      <c r="R3" s="30"/>
      <c r="S3" s="30"/>
      <c r="T3" s="30"/>
      <c r="U3" s="30"/>
      <c r="V3" s="30"/>
      <c r="W3" s="30"/>
      <c r="X3" s="30"/>
      <c r="Y3" s="30"/>
    </row>
    <row r="4" spans="1:76" s="24" customFormat="1" ht="57" customHeight="1">
      <c r="A4" s="94"/>
      <c r="B4" s="94"/>
      <c r="C4" s="94"/>
      <c r="D4" s="94"/>
      <c r="E4" s="94"/>
      <c r="F4" s="102"/>
      <c r="G4" s="92"/>
      <c r="H4" s="92"/>
      <c r="I4" s="92"/>
      <c r="J4" s="75" t="s">
        <v>38</v>
      </c>
      <c r="K4" s="75" t="s">
        <v>39</v>
      </c>
      <c r="L4" s="75" t="s">
        <v>40</v>
      </c>
      <c r="M4" s="30"/>
      <c r="N4" s="30"/>
      <c r="O4" s="30"/>
      <c r="P4" s="30"/>
      <c r="Q4" s="30"/>
      <c r="R4" s="30"/>
      <c r="S4" s="30"/>
      <c r="T4" s="30"/>
      <c r="U4" s="30"/>
      <c r="V4" s="30"/>
      <c r="W4" s="30"/>
      <c r="X4" s="30"/>
      <c r="Y4" s="30"/>
    </row>
    <row r="5" spans="1:76" s="24" customFormat="1" ht="17.25" customHeight="1">
      <c r="A5" s="76" t="s">
        <v>59</v>
      </c>
      <c r="B5" s="77" t="s">
        <v>54</v>
      </c>
      <c r="C5" s="77" t="s">
        <v>6</v>
      </c>
      <c r="D5" s="77">
        <v>119</v>
      </c>
      <c r="E5" s="78">
        <f t="shared" ref="E5:E9" si="0">IF(D5&lt;=100,N5*95%,(IF(D5&lt;=120,N5*100%,(IF(D5&lt;=140,N5*110%,(IF(D5&lt;=160,N5*120%,(IF(D5&lt;=180,N5*130%,(IF(D5&lt;=200,N5*140%,(IF(D5&lt;=250,N5*160%,(IF(D5&gt;=251,N5*200%,"ADAM_MY17")))))))))))))))</f>
        <v>0.04</v>
      </c>
      <c r="F5" s="79">
        <f t="shared" ref="F5" si="1">G5+H5+I5</f>
        <v>13650</v>
      </c>
      <c r="G5" s="80">
        <v>10664.0625</v>
      </c>
      <c r="H5" s="80">
        <f>G5*24%</f>
        <v>2559.375</v>
      </c>
      <c r="I5" s="80">
        <f t="shared" ref="I5:I9" si="2">E5*G5</f>
        <v>426.5625</v>
      </c>
      <c r="J5" s="81">
        <v>1398</v>
      </c>
      <c r="K5" s="79">
        <f t="shared" ref="K5" si="3">G5+H5</f>
        <v>13223.4375</v>
      </c>
      <c r="L5" s="79">
        <f t="shared" ref="L5" si="4">K5</f>
        <v>13223.4375</v>
      </c>
      <c r="M5" s="30"/>
      <c r="N5" s="32">
        <f t="shared" ref="N5" si="5">IF(G5&lt;=14000,4%,(IF(G5&lt;=17000,8%,(IF(G5&lt;=20000,16%,(IF(G5&lt;=25000,24%,(IF(G5&gt;=25001,32%,"ADAM")))))))))</f>
        <v>0.04</v>
      </c>
      <c r="O5" s="30"/>
      <c r="P5" s="30"/>
      <c r="Q5" s="30"/>
      <c r="R5" s="30"/>
      <c r="S5" s="30"/>
      <c r="T5" s="30"/>
      <c r="U5" s="30"/>
      <c r="V5" s="30"/>
      <c r="W5" s="30"/>
      <c r="X5" s="30"/>
      <c r="Y5" s="30"/>
    </row>
    <row r="6" spans="1:76" s="24" customFormat="1" ht="17.25" customHeight="1">
      <c r="A6" s="76" t="s">
        <v>60</v>
      </c>
      <c r="B6" s="77" t="s">
        <v>55</v>
      </c>
      <c r="C6" s="77" t="s">
        <v>6</v>
      </c>
      <c r="D6" s="77">
        <v>109</v>
      </c>
      <c r="E6" s="78">
        <f t="shared" si="0"/>
        <v>0.04</v>
      </c>
      <c r="F6" s="79">
        <f t="shared" ref="F6:F9" si="6">G6+H6+I6</f>
        <v>14250</v>
      </c>
      <c r="G6" s="80">
        <v>11132.8125</v>
      </c>
      <c r="H6" s="80">
        <f t="shared" ref="H6:H9" si="7">G6*24%</f>
        <v>2671.875</v>
      </c>
      <c r="I6" s="80">
        <f t="shared" si="2"/>
        <v>445.3125</v>
      </c>
      <c r="J6" s="81">
        <v>1398</v>
      </c>
      <c r="K6" s="79">
        <f t="shared" ref="K6:K9" si="8">G6+H6</f>
        <v>13804.6875</v>
      </c>
      <c r="L6" s="79">
        <f t="shared" ref="L6:L9" si="9">K6</f>
        <v>13804.6875</v>
      </c>
      <c r="M6" s="30"/>
      <c r="N6" s="32">
        <f t="shared" ref="N6:N9" si="10">IF(G6&lt;=14000,4%,(IF(G6&lt;=17000,8%,(IF(G6&lt;=20000,16%,(IF(G6&lt;=25000,24%,(IF(G6&gt;=25001,32%,"ADAM")))))))))</f>
        <v>0.04</v>
      </c>
      <c r="O6" s="30"/>
      <c r="P6" s="30"/>
      <c r="Q6" s="30"/>
      <c r="R6" s="30"/>
      <c r="S6" s="30"/>
      <c r="T6" s="30"/>
      <c r="U6" s="30"/>
      <c r="V6" s="30"/>
      <c r="W6" s="30"/>
      <c r="X6" s="30"/>
      <c r="Y6" s="30"/>
    </row>
    <row r="7" spans="1:76" s="24" customFormat="1" ht="17.25" customHeight="1">
      <c r="A7" s="76" t="s">
        <v>62</v>
      </c>
      <c r="B7" s="77" t="s">
        <v>57</v>
      </c>
      <c r="C7" s="77" t="s">
        <v>6</v>
      </c>
      <c r="D7" s="77">
        <v>119</v>
      </c>
      <c r="E7" s="78">
        <f t="shared" si="0"/>
        <v>0.04</v>
      </c>
      <c r="F7" s="79">
        <f t="shared" si="6"/>
        <v>16449.999999999996</v>
      </c>
      <c r="G7" s="80">
        <v>12851.562499999996</v>
      </c>
      <c r="H7" s="80">
        <f t="shared" si="7"/>
        <v>3084.3749999999991</v>
      </c>
      <c r="I7" s="80">
        <f t="shared" si="2"/>
        <v>514.06249999999989</v>
      </c>
      <c r="J7" s="81">
        <v>1398</v>
      </c>
      <c r="K7" s="79">
        <f t="shared" si="8"/>
        <v>15935.937499999996</v>
      </c>
      <c r="L7" s="79">
        <f t="shared" si="9"/>
        <v>15935.937499999996</v>
      </c>
      <c r="M7" s="30"/>
      <c r="N7" s="32">
        <f t="shared" si="10"/>
        <v>0.04</v>
      </c>
      <c r="O7" s="30"/>
      <c r="P7" s="30"/>
      <c r="Q7" s="30"/>
      <c r="R7" s="30"/>
      <c r="S7" s="30"/>
      <c r="T7" s="30"/>
      <c r="U7" s="30"/>
      <c r="V7" s="30"/>
      <c r="W7" s="30"/>
      <c r="X7" s="30"/>
      <c r="Y7" s="30"/>
    </row>
    <row r="8" spans="1:76" s="24" customFormat="1" ht="17.25" customHeight="1">
      <c r="A8" s="76" t="s">
        <v>63</v>
      </c>
      <c r="B8" s="77" t="s">
        <v>58</v>
      </c>
      <c r="C8" s="77" t="s">
        <v>6</v>
      </c>
      <c r="D8" s="77">
        <v>112</v>
      </c>
      <c r="E8" s="78">
        <f t="shared" ref="E8" si="11">IF(D8&lt;=100,N8*95%,(IF(D8&lt;=120,N8*100%,(IF(D8&lt;=140,N8*110%,(IF(D8&lt;=160,N8*120%,(IF(D8&lt;=180,N8*130%,(IF(D8&lt;=200,N8*140%,(IF(D8&lt;=250,N8*160%,(IF(D8&gt;=251,N8*200%,"ADAM_MY17")))))))))))))))</f>
        <v>0.04</v>
      </c>
      <c r="F8" s="79">
        <f t="shared" ref="F8" si="12">G8+H8+I8</f>
        <v>17049.999999999996</v>
      </c>
      <c r="G8" s="80">
        <v>13320.312499999996</v>
      </c>
      <c r="H8" s="80">
        <f t="shared" si="7"/>
        <v>3196.8749999999991</v>
      </c>
      <c r="I8" s="80">
        <f t="shared" ref="I8" si="13">E8*G8</f>
        <v>532.81249999999989</v>
      </c>
      <c r="J8" s="81">
        <v>1398</v>
      </c>
      <c r="K8" s="79">
        <f t="shared" ref="K8" si="14">G8+H8</f>
        <v>16517.187499999996</v>
      </c>
      <c r="L8" s="79">
        <f t="shared" ref="L8" si="15">K8</f>
        <v>16517.187499999996</v>
      </c>
      <c r="M8" s="30"/>
      <c r="N8" s="32">
        <f t="shared" ref="N8" si="16">IF(G8&lt;=14000,4%,(IF(G8&lt;=17000,8%,(IF(G8&lt;=20000,16%,(IF(G8&lt;=25000,24%,(IF(G8&gt;=25001,32%,"ADAM")))))))))</f>
        <v>0.04</v>
      </c>
      <c r="O8" s="30"/>
      <c r="P8" s="30"/>
      <c r="Q8" s="30"/>
      <c r="R8" s="30"/>
      <c r="S8" s="30"/>
      <c r="T8" s="30"/>
      <c r="U8" s="30"/>
      <c r="V8" s="30"/>
      <c r="W8" s="30"/>
      <c r="X8" s="30"/>
      <c r="Y8" s="30"/>
    </row>
    <row r="9" spans="1:76" s="24" customFormat="1" ht="17.25" customHeight="1">
      <c r="A9" s="76" t="s">
        <v>61</v>
      </c>
      <c r="B9" s="77" t="s">
        <v>56</v>
      </c>
      <c r="C9" s="77" t="s">
        <v>6</v>
      </c>
      <c r="D9" s="77">
        <v>139</v>
      </c>
      <c r="E9" s="78">
        <f t="shared" si="0"/>
        <v>4.4000000000000004E-2</v>
      </c>
      <c r="F9" s="79">
        <f t="shared" si="6"/>
        <v>17550</v>
      </c>
      <c r="G9" s="80">
        <v>13668.224299065419</v>
      </c>
      <c r="H9" s="80">
        <f t="shared" si="7"/>
        <v>3280.3738317757006</v>
      </c>
      <c r="I9" s="80">
        <f t="shared" si="2"/>
        <v>601.40186915887853</v>
      </c>
      <c r="J9" s="81">
        <v>1364</v>
      </c>
      <c r="K9" s="79">
        <f t="shared" si="8"/>
        <v>16948.598130841121</v>
      </c>
      <c r="L9" s="79">
        <f t="shared" si="9"/>
        <v>16948.598130841121</v>
      </c>
      <c r="M9" s="30"/>
      <c r="N9" s="32">
        <f t="shared" si="10"/>
        <v>0.04</v>
      </c>
      <c r="O9" s="30"/>
      <c r="P9" s="30"/>
      <c r="Q9" s="30"/>
      <c r="R9" s="30"/>
      <c r="S9" s="30"/>
      <c r="T9" s="30"/>
      <c r="U9" s="30"/>
      <c r="V9" s="30"/>
      <c r="W9" s="30"/>
      <c r="X9" s="30"/>
      <c r="Y9" s="30"/>
    </row>
    <row r="10" spans="1:76" ht="14.25" customHeight="1">
      <c r="A10" s="98"/>
      <c r="B10" s="99"/>
      <c r="C10" s="99"/>
      <c r="D10" s="99"/>
      <c r="E10" s="99"/>
      <c r="F10" s="99"/>
      <c r="G10" s="99"/>
      <c r="H10" s="99"/>
      <c r="I10" s="99"/>
      <c r="J10" s="99"/>
      <c r="K10" s="99"/>
      <c r="L10" s="100"/>
      <c r="M10" s="31"/>
      <c r="N10" s="31"/>
      <c r="O10" s="31"/>
      <c r="P10" s="31"/>
      <c r="Q10" s="31"/>
      <c r="R10" s="31"/>
      <c r="S10" s="30"/>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row>
    <row r="11" spans="1:76" ht="158.25" customHeight="1">
      <c r="A11" s="89" t="e">
        <f>#REF!</f>
        <v>#REF!</v>
      </c>
      <c r="B11" s="90"/>
      <c r="C11" s="90"/>
      <c r="D11" s="90"/>
      <c r="E11" s="90"/>
      <c r="F11" s="90"/>
      <c r="G11" s="90"/>
      <c r="H11" s="90"/>
      <c r="I11" s="90"/>
      <c r="J11" s="90"/>
      <c r="K11" s="90"/>
      <c r="L11" s="90"/>
      <c r="M11" s="31"/>
      <c r="N11" s="31"/>
      <c r="O11" s="31"/>
      <c r="P11" s="31"/>
      <c r="Q11" s="31"/>
      <c r="R11" s="31"/>
      <c r="S11" s="30"/>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row>
    <row r="12" spans="1:76">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row>
    <row r="13" spans="1:76">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row>
    <row r="14" spans="1:76">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row>
    <row r="15" spans="1:76">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row>
    <row r="16" spans="1:76">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row>
    <row r="17" spans="13:76">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row>
    <row r="18" spans="13:76"/>
    <row r="19" spans="13:76"/>
    <row r="20" spans="13:76"/>
    <row r="21" spans="13:76"/>
    <row r="22" spans="13:76"/>
    <row r="23" spans="13:76"/>
    <row r="24" spans="13:76"/>
    <row r="25" spans="13:76"/>
    <row r="26" spans="13:76"/>
    <row r="27" spans="13:76"/>
    <row r="28" spans="13:76"/>
    <row r="29" spans="13:76"/>
    <row r="30" spans="13:76"/>
    <row r="31" spans="13:76"/>
    <row r="32" spans="13:7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sheetData>
  <mergeCells count="12">
    <mergeCell ref="A11:L11"/>
    <mergeCell ref="H3:H4"/>
    <mergeCell ref="E3:E4"/>
    <mergeCell ref="I3:I4"/>
    <mergeCell ref="J3:L3"/>
    <mergeCell ref="A10:L10"/>
    <mergeCell ref="A3:A4"/>
    <mergeCell ref="B3:B4"/>
    <mergeCell ref="C3:C4"/>
    <mergeCell ref="D3:D4"/>
    <mergeCell ref="G3:G4"/>
    <mergeCell ref="F3:F4"/>
  </mergeCells>
  <phoneticPr fontId="3" type="noConversion"/>
  <printOptions horizontalCentered="1"/>
  <pageMargins left="0.19685039370078741" right="0.19685039370078741" top="0.78740157480314965" bottom="0.19685039370078741" header="0.27559055118110237" footer="0.23622047244094491"/>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3</vt:i4>
      </vt:variant>
    </vt:vector>
  </HeadingPairs>
  <TitlesOfParts>
    <vt:vector size="6" baseType="lpstr">
      <vt:lpstr>Εκδόσεις &amp; Κινητήρες</vt:lpstr>
      <vt:lpstr>Ζάντες &amp; Ελαστικά</vt:lpstr>
      <vt:lpstr>Ανάλυση Τιμών Μοντέλων</vt:lpstr>
      <vt:lpstr>'Ανάλυση Τιμών Μοντέλων'!Print_Area</vt:lpstr>
      <vt:lpstr>'Εκδόσεις &amp; Κινητήρες'!Print_Area</vt:lpstr>
      <vt:lpstr>'Ζάντες &amp; Ελαστικά'!Print_Area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user</cp:lastModifiedBy>
  <cp:lastPrinted>2017-07-03T14:19:40Z</cp:lastPrinted>
  <dcterms:created xsi:type="dcterms:W3CDTF">2005-06-09T13:23:39Z</dcterms:created>
  <dcterms:modified xsi:type="dcterms:W3CDTF">2017-09-11T09:29:09Z</dcterms:modified>
</cp:coreProperties>
</file>